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予算・決算\2024決算\"/>
    </mc:Choice>
  </mc:AlternateContent>
  <xr:revisionPtr revIDLastSave="0" documentId="13_ncr:1_{B5039DA5-2A33-4A87-8767-4B0849ACD7C6}" xr6:coauthVersionLast="47" xr6:coauthVersionMax="47" xr10:uidLastSave="{00000000-0000-0000-0000-000000000000}"/>
  <bookViews>
    <workbookView xWindow="120" yWindow="0" windowWidth="28680" windowHeight="15600" xr2:uid="{00000000-000D-0000-FFFF-FFFF00000000}"/>
  </bookViews>
  <sheets>
    <sheet name="正味財産増減計算書内訳表" sheetId="2" r:id="rId1"/>
  </sheets>
  <definedNames>
    <definedName name="_xlnm.Print_Titles" localSheetId="0">正味財産増減計算書内訳表!$1:$5</definedName>
  </definedNames>
  <calcPr calcId="191029"/>
</workbook>
</file>

<file path=xl/calcChain.xml><?xml version="1.0" encoding="utf-8"?>
<calcChain xmlns="http://schemas.openxmlformats.org/spreadsheetml/2006/main">
  <c r="J86" i="2" l="1"/>
  <c r="N107" i="2"/>
  <c r="J107" i="2"/>
  <c r="L107" i="2"/>
  <c r="N86" i="2"/>
  <c r="L86" i="2"/>
  <c r="N61" i="2"/>
  <c r="L61" i="2"/>
  <c r="N29" i="2"/>
  <c r="L29" i="2"/>
  <c r="J2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9" i="2"/>
  <c r="L9" i="2"/>
  <c r="F9" i="2"/>
  <c r="L116" i="2"/>
  <c r="K107" i="2"/>
  <c r="K116" i="2" s="1"/>
  <c r="N106" i="2"/>
  <c r="N114" i="2"/>
  <c r="N87" i="2"/>
  <c r="J113" i="2"/>
  <c r="N113" i="2" s="1"/>
  <c r="J112" i="2"/>
  <c r="N112" i="2" s="1"/>
  <c r="J110" i="2"/>
  <c r="N110" i="2" s="1"/>
  <c r="N104" i="2"/>
  <c r="N103" i="2"/>
  <c r="J102" i="2"/>
  <c r="N102" i="2" s="1"/>
  <c r="J101" i="2"/>
  <c r="N101" i="2" s="1"/>
  <c r="J100" i="2"/>
  <c r="N100" i="2" s="1"/>
  <c r="J98" i="2"/>
  <c r="N98" i="2" s="1"/>
  <c r="J97" i="2"/>
  <c r="N97" i="2" s="1"/>
  <c r="J96" i="2"/>
  <c r="N96" i="2" s="1"/>
  <c r="J95" i="2"/>
  <c r="N95" i="2" s="1"/>
  <c r="N92" i="2"/>
  <c r="J91" i="2"/>
  <c r="N91" i="2" s="1"/>
  <c r="J90" i="2"/>
  <c r="N90" i="2" s="1"/>
  <c r="J89" i="2"/>
  <c r="N89" i="2" s="1"/>
  <c r="J88" i="2"/>
  <c r="N88" i="2" s="1"/>
  <c r="J85" i="2"/>
  <c r="N85" i="2" s="1"/>
  <c r="J84" i="2"/>
  <c r="N84" i="2" s="1"/>
  <c r="J83" i="2"/>
  <c r="N83" i="2" s="1"/>
  <c r="J82" i="2"/>
  <c r="N82" i="2" s="1"/>
  <c r="J81" i="2"/>
  <c r="N81" i="2" s="1"/>
  <c r="J80" i="2"/>
  <c r="N80" i="2" s="1"/>
  <c r="J79" i="2"/>
  <c r="N79" i="2" s="1"/>
  <c r="J78" i="2"/>
  <c r="N78" i="2" s="1"/>
  <c r="J77" i="2"/>
  <c r="N77" i="2" s="1"/>
  <c r="J76" i="2"/>
  <c r="N76" i="2" s="1"/>
  <c r="J75" i="2"/>
  <c r="N75" i="2" s="1"/>
  <c r="J74" i="2"/>
  <c r="N74" i="2" s="1"/>
  <c r="J73" i="2"/>
  <c r="N73" i="2" s="1"/>
  <c r="J72" i="2"/>
  <c r="N72" i="2" s="1"/>
  <c r="J71" i="2"/>
  <c r="N71" i="2" s="1"/>
  <c r="J70" i="2"/>
  <c r="N70" i="2" s="1"/>
  <c r="J69" i="2"/>
  <c r="N69" i="2" s="1"/>
  <c r="J68" i="2"/>
  <c r="N68" i="2" s="1"/>
  <c r="J67" i="2"/>
  <c r="N67" i="2" s="1"/>
  <c r="J66" i="2"/>
  <c r="N66" i="2" s="1"/>
  <c r="J65" i="2"/>
  <c r="N65" i="2" s="1"/>
  <c r="J64" i="2"/>
  <c r="N64" i="2" s="1"/>
  <c r="J63" i="2"/>
  <c r="N63" i="2" s="1"/>
  <c r="J62" i="2"/>
  <c r="N62" i="2" s="1"/>
  <c r="J61" i="2"/>
  <c r="J60" i="2"/>
  <c r="N60" i="2" s="1"/>
  <c r="J59" i="2"/>
  <c r="N59" i="2" s="1"/>
  <c r="J58" i="2"/>
  <c r="N58" i="2" s="1"/>
  <c r="J57" i="2"/>
  <c r="N57" i="2" s="1"/>
  <c r="J56" i="2"/>
  <c r="N56" i="2" s="1"/>
  <c r="J55" i="2"/>
  <c r="N55" i="2" s="1"/>
  <c r="J54" i="2"/>
  <c r="N54" i="2" s="1"/>
  <c r="J53" i="2"/>
  <c r="N53" i="2" s="1"/>
  <c r="J52" i="2"/>
  <c r="N52" i="2" s="1"/>
  <c r="J51" i="2"/>
  <c r="N51" i="2" s="1"/>
  <c r="J50" i="2"/>
  <c r="N50" i="2" s="1"/>
  <c r="J49" i="2"/>
  <c r="N49" i="2" s="1"/>
  <c r="J48" i="2"/>
  <c r="N48" i="2" s="1"/>
  <c r="J47" i="2"/>
  <c r="N47" i="2" s="1"/>
  <c r="J46" i="2"/>
  <c r="N46" i="2" s="1"/>
  <c r="J45" i="2"/>
  <c r="N45" i="2" s="1"/>
  <c r="J44" i="2"/>
  <c r="N44" i="2" s="1"/>
  <c r="J43" i="2"/>
  <c r="N43" i="2" s="1"/>
  <c r="J42" i="2"/>
  <c r="N42" i="2" s="1"/>
  <c r="J41" i="2"/>
  <c r="N41" i="2" s="1"/>
  <c r="J40" i="2"/>
  <c r="N40" i="2" s="1"/>
  <c r="J39" i="2"/>
  <c r="N39" i="2" s="1"/>
  <c r="J38" i="2"/>
  <c r="N38" i="2" s="1"/>
  <c r="J37" i="2"/>
  <c r="N37" i="2" s="1"/>
  <c r="J36" i="2"/>
  <c r="N36" i="2" s="1"/>
  <c r="J35" i="2"/>
  <c r="N35" i="2" s="1"/>
  <c r="J34" i="2"/>
  <c r="N34" i="2" s="1"/>
  <c r="J33" i="2"/>
  <c r="N33" i="2" s="1"/>
  <c r="J32" i="2"/>
  <c r="N32" i="2" s="1"/>
  <c r="J31" i="2"/>
  <c r="N31" i="2" s="1"/>
  <c r="J28" i="2"/>
  <c r="N28" i="2" s="1"/>
  <c r="J27" i="2"/>
  <c r="N27" i="2" s="1"/>
  <c r="J26" i="2"/>
  <c r="N26" i="2" s="1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115" i="2" l="1"/>
  <c r="N115" i="2" s="1"/>
  <c r="N105" i="2"/>
  <c r="J116" i="2" l="1"/>
  <c r="N116" i="2" s="1"/>
</calcChain>
</file>

<file path=xl/sharedStrings.xml><?xml version="1.0" encoding="utf-8"?>
<sst xmlns="http://schemas.openxmlformats.org/spreadsheetml/2006/main" count="125" uniqueCount="102">
  <si>
    <t>科目</t>
  </si>
  <si>
    <t>正味財産増減計算書内訳表</t>
    <rPh sb="9" eb="11">
      <t>ウチワケ</t>
    </rPh>
    <rPh sb="11" eb="12">
      <t>ヒョウ</t>
    </rPh>
    <phoneticPr fontId="1"/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</si>
  <si>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</si>
  <si>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</si>
  <si>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</si>
  <si>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</si>
  <si>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</si>
  <si>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</si>
  <si>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</si>
  <si>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</si>
  <si>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受取会費</t>
  </si>
  <si>
    <t>正会員受取会費</t>
  </si>
  <si>
    <t>受取補助金等</t>
  </si>
  <si>
    <t>受取連合交付金</t>
  </si>
  <si>
    <t>受取（市）補助金</t>
  </si>
  <si>
    <t>特定資産運用益</t>
  </si>
  <si>
    <t>特定資産受取利息</t>
  </si>
  <si>
    <t>雑収益</t>
  </si>
  <si>
    <t>受取利息</t>
  </si>
  <si>
    <t>親睦旅行会員負担金</t>
  </si>
  <si>
    <t>他会計からの繰入金収益</t>
  </si>
  <si>
    <t>公益会計からの繰入金収益</t>
  </si>
  <si>
    <t>収益会計からの繰入金収益</t>
  </si>
  <si>
    <t>経常収益計</t>
  </si>
  <si>
    <t>(2)経常費用</t>
  </si>
  <si>
    <t>事業費</t>
  </si>
  <si>
    <t>支払配分金</t>
  </si>
  <si>
    <t>支払材料費等</t>
  </si>
  <si>
    <t>給料手当</t>
  </si>
  <si>
    <t>諸謝金（給料手当）</t>
  </si>
  <si>
    <t>臨時雇賃金</t>
  </si>
  <si>
    <t>社会保険料</t>
  </si>
  <si>
    <t>退職給付費用</t>
  </si>
  <si>
    <t>福利厚生費</t>
  </si>
  <si>
    <t>会議費</t>
  </si>
  <si>
    <t>旅費交通費</t>
  </si>
  <si>
    <t>通信運搬費</t>
  </si>
  <si>
    <t>車輛減価償却費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</si>
  <si>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</si>
  <si>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</si>
  <si>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</si>
  <si>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</si>
  <si>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</si>
  <si>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</si>
  <si>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</si>
  <si>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</si>
  <si>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</si>
  <si>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</si>
  <si>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</si>
  <si>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</si>
  <si>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作業適応訓練費</t>
  </si>
  <si>
    <t>支払手数料</t>
  </si>
  <si>
    <t>賞与引当金繰入</t>
  </si>
  <si>
    <t>什器備品減価償却費</t>
  </si>
  <si>
    <t>雑費</t>
  </si>
  <si>
    <t>管理費</t>
  </si>
  <si>
    <t>法定福利費</t>
  </si>
  <si>
    <t>役員等旅費交通費</t>
  </si>
  <si>
    <t>地区組織活動助成費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</si>
  <si>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</si>
  <si>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</si>
  <si>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</si>
  <si>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</si>
  <si>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</si>
  <si>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</si>
  <si>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</si>
  <si>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</si>
  <si>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</si>
  <si>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退職引当金戻入れ</t>
  </si>
  <si>
    <t>過年度修正益</t>
  </si>
  <si>
    <t>過年度収益修正</t>
  </si>
  <si>
    <t>経常外収益計</t>
  </si>
  <si>
    <t>(2)経常外費用</t>
  </si>
  <si>
    <t>固定資産除却損</t>
  </si>
  <si>
    <t>車両運搬具除却損</t>
  </si>
  <si>
    <t>什器備品除却損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</si>
  <si>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</si>
  <si>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</si>
  <si>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</si>
  <si>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</si>
  <si>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</si>
  <si>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</si>
  <si>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</si>
  <si>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</si>
  <si>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</si>
  <si>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</si>
  <si>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</si>
  <si>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</si>
  <si>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</si>
  <si>
    <t>公益目的事業会計</t>
  </si>
  <si>
    <t>就業機会提供事業</t>
  </si>
  <si>
    <t>就業機会確保事業</t>
  </si>
  <si>
    <t>労働者派遣事業</t>
  </si>
  <si>
    <t>投資活動</t>
  </si>
  <si>
    <t>小計</t>
  </si>
  <si>
    <t>共益</t>
  </si>
  <si>
    <t>法人会計</t>
  </si>
  <si>
    <t>内部取引等消去</t>
  </si>
  <si>
    <t>(単位：円)</t>
  </si>
  <si>
    <t>合計</t>
  </si>
  <si>
    <t>令和 6年 4月 1日から令和 7年 3月31日まで</t>
  </si>
  <si>
    <t xml:space="preserve">   一般正味財産期末残高</t>
    <rPh sb="10" eb="11">
      <t>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</si>
</sst>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rgb="FFD9FFFF"/>
        <bgColor indexed="64"/>
      </patternFill>
    </fill>
    <fill>
      <patternFill patternType="solid">
        <fgColor rgb="FFFFFFC1"/>
        <bgColor indexed="64"/>
      </patternFill>
    </fill>
    <fill>
      <patternFill patternType="solid">
        <fgColor rgb="FFABFFAB"/>
        <bgColor indexed="64"/>
      </patternFill>
    </fill>
    <fill>
      <patternFill patternType="solid">
        <fgColor rgb="FFFFB9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176" fontId="3" fillId="0" borderId="0" xfId="0" applyNumberFormat="1" applyFont="1" applyAlignment="1">
      <alignment horizontal="center"/>
    </xf>
    <xf numFmtId="0" fontId="3" fillId="0" borderId="0" xfId="0" applyFont="1"/>
    <xf numFmtId="176" fontId="3" fillId="0" borderId="0" xfId="0" applyNumberFormat="1" applyFont="1"/>
    <xf numFmtId="0" fontId="3" fillId="0" borderId="5" xfId="0" applyFont="1" applyBorder="1"/>
    <xf numFmtId="0" fontId="3" fillId="0" borderId="8" xfId="0" applyFont="1" applyBorder="1"/>
    <xf numFmtId="0" fontId="3" fillId="0" borderId="9" xfId="0" applyFont="1" applyBorder="1"/>
    <xf numFmtId="176" fontId="3" fillId="0" borderId="12" xfId="0" applyNumberFormat="1" applyFont="1" applyBorder="1"/>
    <xf numFmtId="176" fontId="3" fillId="0" borderId="13" xfId="0" applyNumberFormat="1" applyFont="1" applyBorder="1"/>
    <xf numFmtId="176" fontId="3" fillId="0" borderId="14" xfId="0" applyNumberFormat="1" applyFont="1" applyBorder="1"/>
    <xf numFmtId="176" fontId="3" fillId="0" borderId="16" xfId="0" applyNumberFormat="1" applyFont="1" applyBorder="1"/>
    <xf numFmtId="0" fontId="2" fillId="0" borderId="11" xfId="0" applyFont="1" applyBorder="1" applyAlignment="1">
      <alignment horizontal="center" vertical="center" shrinkToFit="1"/>
    </xf>
    <xf numFmtId="176" fontId="3" fillId="4" borderId="14" xfId="0" applyNumberFormat="1" applyFont="1" applyFill="1" applyBorder="1"/>
    <xf numFmtId="176" fontId="3" fillId="3" borderId="14" xfId="0" applyNumberFormat="1" applyFont="1" applyFill="1" applyBorder="1"/>
    <xf numFmtId="176" fontId="3" fillId="5" borderId="14" xfId="0" applyNumberFormat="1" applyFont="1" applyFill="1" applyBorder="1"/>
    <xf numFmtId="176" fontId="3" fillId="6" borderId="14" xfId="0" applyNumberFormat="1" applyFont="1" applyFill="1" applyBorder="1"/>
    <xf numFmtId="0" fontId="4" fillId="0" borderId="0" xfId="0" applyFont="1"/>
    <xf numFmtId="0" fontId="4" fillId="0" borderId="9" xfId="0" applyFont="1" applyBorder="1"/>
    <xf numFmtId="176" fontId="4" fillId="0" borderId="14" xfId="0" applyNumberFormat="1" applyFont="1" applyBorder="1"/>
    <xf numFmtId="176" fontId="4" fillId="3" borderId="14" xfId="0" applyNumberFormat="1" applyFont="1" applyFill="1" applyBorder="1"/>
    <xf numFmtId="176" fontId="4" fillId="4" borderId="14" xfId="0" applyNumberFormat="1" applyFont="1" applyFill="1" applyBorder="1"/>
    <xf numFmtId="176" fontId="4" fillId="5" borderId="14" xfId="0" applyNumberFormat="1" applyFont="1" applyFill="1" applyBorder="1"/>
    <xf numFmtId="176" fontId="4" fillId="6" borderId="14" xfId="0" applyNumberFormat="1" applyFont="1" applyFill="1" applyBorder="1"/>
    <xf numFmtId="176" fontId="4" fillId="0" borderId="0" xfId="0" applyNumberFormat="1" applyFont="1"/>
    <xf numFmtId="176" fontId="3" fillId="4" borderId="16" xfId="0" applyNumberFormat="1" applyFont="1" applyFill="1" applyBorder="1"/>
    <xf numFmtId="176" fontId="3" fillId="3" borderId="16" xfId="0" applyNumberFormat="1" applyFont="1" applyFill="1" applyBorder="1"/>
    <xf numFmtId="176" fontId="3" fillId="5" borderId="16" xfId="0" applyNumberFormat="1" applyFont="1" applyFill="1" applyBorder="1"/>
    <xf numFmtId="176" fontId="3" fillId="6" borderId="16" xfId="0" applyNumberFormat="1" applyFont="1" applyFill="1" applyBorder="1"/>
    <xf numFmtId="0" fontId="4" fillId="0" borderId="15" xfId="0" applyFont="1" applyBorder="1"/>
    <xf numFmtId="0" fontId="4" fillId="0" borderId="1" xfId="0" applyFont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2" fillId="6" borderId="10" xfId="0" applyFont="1" applyFill="1" applyBorder="1" applyAlignment="1">
      <alignment horizontal="center" vertical="center" shrinkToFit="1"/>
    </xf>
    <xf numFmtId="0" fontId="2" fillId="6" borderId="18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shrinkToFit="1"/>
    </xf>
    <xf numFmtId="0" fontId="2" fillId="3" borderId="17" xfId="0" applyFont="1" applyFill="1" applyBorder="1" applyAlignment="1">
      <alignment horizontal="center" vertical="center" shrinkToFit="1"/>
    </xf>
    <xf numFmtId="0" fontId="2" fillId="4" borderId="10" xfId="0" applyFont="1" applyFill="1" applyBorder="1" applyAlignment="1">
      <alignment horizontal="center" vertical="center" shrinkToFit="1"/>
    </xf>
    <xf numFmtId="0" fontId="2" fillId="4" borderId="18" xfId="0" applyFont="1" applyFill="1" applyBorder="1" applyAlignment="1">
      <alignment horizontal="center" vertical="center" shrinkToFit="1"/>
    </xf>
    <xf numFmtId="0" fontId="2" fillId="5" borderId="10" xfId="0" applyFont="1" applyFill="1" applyBorder="1" applyAlignment="1">
      <alignment horizontal="center" vertical="center" shrinkToFit="1"/>
    </xf>
    <xf numFmtId="0" fontId="2" fillId="5" borderId="18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  <xf numFmtId="176" fontId="3" fillId="7" borderId="13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B9FF"/>
      <color rgb="FFABFFAB"/>
      <color rgb="FFFFFFC1"/>
      <color rgb="FFD9FFFF"/>
      <color rgb="FFFF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117"/>
  <sheetViews>
    <sheetView tabSelected="1" topLeftCell="A78" workbookViewId="0">
      <selection activeCell="A84" sqref="A84:XFD84"/>
    </sheetView>
  </sheetViews>
  <sheetFormatPr defaultRowHeight="13.5" x14ac:dyDescent="0.15"/>
  <cols>
    <col min="1" max="4" width="2.625" style="6" customWidth="1"/>
    <col min="5" max="5" width="26.375" style="6" customWidth="1"/>
    <col min="6" max="8" width="20.625" style="7" customWidth="1"/>
    <col min="9" max="9" width="19.125" style="7" hidden="1" customWidth="1"/>
    <col min="10" max="12" width="20.625" style="7" customWidth="1"/>
    <col min="13" max="13" width="19.125" style="7" hidden="1" customWidth="1"/>
    <col min="14" max="14" width="20.625" style="7" customWidth="1"/>
    <col min="15" max="16384" width="9" style="7"/>
  </cols>
  <sheetData>
    <row r="1" spans="1:14" s="3" customFormat="1" ht="17.25" x14ac:dyDescent="0.2">
      <c r="A1" s="34" t="s">
        <v>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s="5" customFormat="1" ht="20.100000000000001" customHeight="1" x14ac:dyDescent="0.15">
      <c r="A2" s="4" t="s">
        <v>100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3" customFormat="1" x14ac:dyDescent="0.15">
      <c r="A3" s="6"/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 t="s">
        <v>98</v>
      </c>
    </row>
    <row r="4" spans="1:14" s="3" customFormat="1" x14ac:dyDescent="0.15">
      <c r="A4" s="38" t="s">
        <v>0</v>
      </c>
      <c r="B4" s="39"/>
      <c r="C4" s="39"/>
      <c r="D4" s="39"/>
      <c r="E4" s="39"/>
      <c r="F4" s="42" t="s">
        <v>89</v>
      </c>
      <c r="G4" s="43"/>
      <c r="H4" s="43"/>
      <c r="I4" s="43"/>
      <c r="J4" s="44"/>
      <c r="K4" s="45" t="s">
        <v>95</v>
      </c>
      <c r="L4" s="47" t="s">
        <v>96</v>
      </c>
      <c r="M4" s="49" t="s">
        <v>97</v>
      </c>
      <c r="N4" s="36" t="s">
        <v>99</v>
      </c>
    </row>
    <row r="5" spans="1:14" s="3" customFormat="1" x14ac:dyDescent="0.15">
      <c r="A5" s="40"/>
      <c r="B5" s="41"/>
      <c r="C5" s="41"/>
      <c r="D5" s="41"/>
      <c r="E5" s="41"/>
      <c r="F5" s="15" t="s">
        <v>90</v>
      </c>
      <c r="G5" s="15" t="s">
        <v>91</v>
      </c>
      <c r="H5" s="15" t="s">
        <v>92</v>
      </c>
      <c r="I5" s="15" t="s">
        <v>93</v>
      </c>
      <c r="J5" s="15" t="s">
        <v>94</v>
      </c>
      <c r="K5" s="46"/>
      <c r="L5" s="48"/>
      <c r="M5" s="50"/>
      <c r="N5" s="37"/>
    </row>
    <row r="6" spans="1:14" x14ac:dyDescent="0.15">
      <c r="A6" s="9" t="s">
        <v>2</v>
      </c>
      <c r="B6" s="8"/>
      <c r="C6" s="8"/>
      <c r="D6" s="8"/>
      <c r="E6" s="8"/>
      <c r="F6" s="11"/>
      <c r="G6" s="11"/>
      <c r="H6" s="11"/>
      <c r="I6" s="11"/>
      <c r="J6" s="11"/>
      <c r="K6" s="11"/>
      <c r="L6" s="11"/>
      <c r="M6" s="11"/>
      <c r="N6" s="11"/>
    </row>
    <row r="7" spans="1:14" x14ac:dyDescent="0.15">
      <c r="A7" s="10" t="s">
        <v>3</v>
      </c>
      <c r="F7" s="12"/>
      <c r="G7" s="12"/>
      <c r="H7" s="12"/>
      <c r="I7" s="12"/>
      <c r="J7" s="12"/>
      <c r="K7" s="12"/>
      <c r="L7" s="12"/>
      <c r="M7" s="12"/>
      <c r="N7" s="12"/>
    </row>
    <row r="8" spans="1:14" x14ac:dyDescent="0.15">
      <c r="A8" s="10"/>
      <c r="B8" s="6" t="s">
        <v>4</v>
      </c>
      <c r="F8" s="12"/>
      <c r="G8" s="12"/>
      <c r="H8" s="12"/>
      <c r="I8" s="12"/>
      <c r="J8" s="12"/>
      <c r="K8" s="12"/>
      <c r="L8" s="12"/>
      <c r="M8" s="12"/>
      <c r="N8" s="12"/>
    </row>
    <row r="9" spans="1:14" x14ac:dyDescent="0.15">
      <c r="A9" s="10"/>
      <c r="C9" s="6" t="s">
        <v>5</v>
      </c>
      <c r="F9" s="12">
        <f>F10+F11+F12</f>
        <v>292492250</v>
      </c>
      <c r="G9" s="12">
        <v>0</v>
      </c>
      <c r="H9" s="12">
        <v>0</v>
      </c>
      <c r="I9" s="12">
        <v>0</v>
      </c>
      <c r="J9" s="12">
        <f t="shared" ref="J9:J28" si="0">SUM(F9:I9)</f>
        <v>292492250</v>
      </c>
      <c r="K9" s="12">
        <v>1402770</v>
      </c>
      <c r="L9" s="12">
        <f>L12</f>
        <v>6532000</v>
      </c>
      <c r="M9" s="12"/>
      <c r="N9" s="12">
        <f>J9+K9+L9</f>
        <v>300427020</v>
      </c>
    </row>
    <row r="10" spans="1:14" x14ac:dyDescent="0.15">
      <c r="A10" s="10"/>
      <c r="D10" s="6" t="s">
        <v>6</v>
      </c>
      <c r="F10" s="12">
        <v>255626064</v>
      </c>
      <c r="G10" s="12">
        <v>0</v>
      </c>
      <c r="H10" s="12">
        <v>0</v>
      </c>
      <c r="I10" s="12">
        <v>0</v>
      </c>
      <c r="J10" s="12">
        <f t="shared" si="0"/>
        <v>255626064</v>
      </c>
      <c r="K10" s="12">
        <v>0</v>
      </c>
      <c r="L10" s="12">
        <v>0</v>
      </c>
      <c r="M10" s="12"/>
      <c r="N10" s="12">
        <f t="shared" ref="N10:N25" si="1">J10+K10+L10</f>
        <v>255626064</v>
      </c>
    </row>
    <row r="11" spans="1:14" x14ac:dyDescent="0.15">
      <c r="A11" s="10"/>
      <c r="D11" s="6" t="s">
        <v>7</v>
      </c>
      <c r="F11" s="12">
        <v>12241486</v>
      </c>
      <c r="G11" s="12">
        <v>0</v>
      </c>
      <c r="H11" s="12">
        <v>0</v>
      </c>
      <c r="I11" s="12">
        <v>0</v>
      </c>
      <c r="J11" s="12">
        <f t="shared" si="0"/>
        <v>12241486</v>
      </c>
      <c r="K11" s="12">
        <v>0</v>
      </c>
      <c r="L11" s="12">
        <v>0</v>
      </c>
      <c r="M11" s="12"/>
      <c r="N11" s="12">
        <f t="shared" si="1"/>
        <v>12241486</v>
      </c>
    </row>
    <row r="12" spans="1:14" x14ac:dyDescent="0.15">
      <c r="A12" s="10"/>
      <c r="D12" s="6" t="s">
        <v>8</v>
      </c>
      <c r="F12" s="12">
        <v>24624700</v>
      </c>
      <c r="G12" s="12">
        <v>0</v>
      </c>
      <c r="H12" s="12">
        <v>0</v>
      </c>
      <c r="I12" s="12">
        <v>0</v>
      </c>
      <c r="J12" s="12">
        <f t="shared" si="0"/>
        <v>24624700</v>
      </c>
      <c r="K12" s="12">
        <v>1402770</v>
      </c>
      <c r="L12" s="12">
        <v>6532000</v>
      </c>
      <c r="M12" s="12"/>
      <c r="N12" s="12">
        <f t="shared" si="1"/>
        <v>32559470</v>
      </c>
    </row>
    <row r="13" spans="1:14" x14ac:dyDescent="0.15">
      <c r="A13" s="10"/>
      <c r="C13" s="6" t="s">
        <v>9</v>
      </c>
      <c r="F13" s="12">
        <v>0</v>
      </c>
      <c r="G13" s="12">
        <v>0</v>
      </c>
      <c r="H13" s="12">
        <v>7080425</v>
      </c>
      <c r="I13" s="12">
        <v>0</v>
      </c>
      <c r="J13" s="12">
        <f t="shared" si="0"/>
        <v>7080425</v>
      </c>
      <c r="K13" s="12">
        <v>0</v>
      </c>
      <c r="L13" s="12">
        <v>0</v>
      </c>
      <c r="M13" s="12"/>
      <c r="N13" s="12">
        <f t="shared" si="1"/>
        <v>7080425</v>
      </c>
    </row>
    <row r="14" spans="1:14" x14ac:dyDescent="0.15">
      <c r="A14" s="10"/>
      <c r="D14" s="6" t="s">
        <v>9</v>
      </c>
      <c r="F14" s="12">
        <v>0</v>
      </c>
      <c r="G14" s="12">
        <v>0</v>
      </c>
      <c r="H14" s="12">
        <v>7080425</v>
      </c>
      <c r="I14" s="12">
        <v>0</v>
      </c>
      <c r="J14" s="12">
        <f t="shared" si="0"/>
        <v>7080425</v>
      </c>
      <c r="K14" s="12">
        <v>0</v>
      </c>
      <c r="L14" s="12">
        <v>0</v>
      </c>
      <c r="M14" s="12"/>
      <c r="N14" s="12">
        <f t="shared" si="1"/>
        <v>7080425</v>
      </c>
    </row>
    <row r="15" spans="1:14" x14ac:dyDescent="0.15">
      <c r="A15" s="10"/>
      <c r="C15" s="6" t="s">
        <v>10</v>
      </c>
      <c r="F15" s="12">
        <v>0</v>
      </c>
      <c r="G15" s="12">
        <v>839200</v>
      </c>
      <c r="H15" s="12">
        <v>0</v>
      </c>
      <c r="I15" s="12">
        <v>0</v>
      </c>
      <c r="J15" s="12">
        <f t="shared" si="0"/>
        <v>839200</v>
      </c>
      <c r="K15" s="12">
        <v>830000</v>
      </c>
      <c r="L15" s="12">
        <v>0</v>
      </c>
      <c r="M15" s="12"/>
      <c r="N15" s="12">
        <f t="shared" si="1"/>
        <v>1669200</v>
      </c>
    </row>
    <row r="16" spans="1:14" x14ac:dyDescent="0.15">
      <c r="A16" s="10"/>
      <c r="D16" s="6" t="s">
        <v>11</v>
      </c>
      <c r="F16" s="12">
        <v>0</v>
      </c>
      <c r="G16" s="12">
        <v>839200</v>
      </c>
      <c r="H16" s="12">
        <v>0</v>
      </c>
      <c r="I16" s="12">
        <v>0</v>
      </c>
      <c r="J16" s="12">
        <f t="shared" si="0"/>
        <v>839200</v>
      </c>
      <c r="K16" s="12">
        <v>830000</v>
      </c>
      <c r="L16" s="12">
        <v>0</v>
      </c>
      <c r="M16" s="12"/>
      <c r="N16" s="12">
        <f t="shared" si="1"/>
        <v>1669200</v>
      </c>
    </row>
    <row r="17" spans="1:14" x14ac:dyDescent="0.15">
      <c r="A17" s="10"/>
      <c r="C17" s="6" t="s">
        <v>12</v>
      </c>
      <c r="F17" s="12">
        <v>0</v>
      </c>
      <c r="G17" s="12">
        <v>17560000</v>
      </c>
      <c r="H17" s="12">
        <v>0</v>
      </c>
      <c r="I17" s="12">
        <v>0</v>
      </c>
      <c r="J17" s="12">
        <f t="shared" si="0"/>
        <v>17560000</v>
      </c>
      <c r="K17" s="12">
        <v>0</v>
      </c>
      <c r="L17" s="12">
        <v>0</v>
      </c>
      <c r="M17" s="12"/>
      <c r="N17" s="12">
        <f t="shared" si="1"/>
        <v>17560000</v>
      </c>
    </row>
    <row r="18" spans="1:14" x14ac:dyDescent="0.15">
      <c r="A18" s="10"/>
      <c r="D18" s="6" t="s">
        <v>13</v>
      </c>
      <c r="F18" s="12">
        <v>0</v>
      </c>
      <c r="G18" s="12">
        <v>8780000</v>
      </c>
      <c r="H18" s="12">
        <v>0</v>
      </c>
      <c r="I18" s="12">
        <v>0</v>
      </c>
      <c r="J18" s="12">
        <f t="shared" si="0"/>
        <v>8780000</v>
      </c>
      <c r="K18" s="12">
        <v>0</v>
      </c>
      <c r="L18" s="12">
        <v>0</v>
      </c>
      <c r="M18" s="12"/>
      <c r="N18" s="12">
        <f t="shared" si="1"/>
        <v>8780000</v>
      </c>
    </row>
    <row r="19" spans="1:14" x14ac:dyDescent="0.15">
      <c r="A19" s="10"/>
      <c r="D19" s="6" t="s">
        <v>14</v>
      </c>
      <c r="F19" s="12">
        <v>0</v>
      </c>
      <c r="G19" s="12">
        <v>8780000</v>
      </c>
      <c r="H19" s="12">
        <v>0</v>
      </c>
      <c r="I19" s="12">
        <v>0</v>
      </c>
      <c r="J19" s="12">
        <f t="shared" si="0"/>
        <v>8780000</v>
      </c>
      <c r="K19" s="12">
        <v>0</v>
      </c>
      <c r="L19" s="12">
        <v>0</v>
      </c>
      <c r="M19" s="12"/>
      <c r="N19" s="12">
        <f t="shared" si="1"/>
        <v>8780000</v>
      </c>
    </row>
    <row r="20" spans="1:14" x14ac:dyDescent="0.15">
      <c r="A20" s="10"/>
      <c r="C20" s="6" t="s">
        <v>15</v>
      </c>
      <c r="F20" s="12">
        <v>0</v>
      </c>
      <c r="G20" s="12">
        <v>21402</v>
      </c>
      <c r="H20" s="12">
        <v>0</v>
      </c>
      <c r="I20" s="12">
        <v>0</v>
      </c>
      <c r="J20" s="12">
        <f t="shared" si="0"/>
        <v>21402</v>
      </c>
      <c r="K20" s="12">
        <v>0</v>
      </c>
      <c r="L20" s="12">
        <v>0</v>
      </c>
      <c r="M20" s="12"/>
      <c r="N20" s="12">
        <f t="shared" si="1"/>
        <v>21402</v>
      </c>
    </row>
    <row r="21" spans="1:14" x14ac:dyDescent="0.15">
      <c r="A21" s="10"/>
      <c r="D21" s="6" t="s">
        <v>16</v>
      </c>
      <c r="F21" s="12">
        <v>0</v>
      </c>
      <c r="G21" s="12">
        <v>21402</v>
      </c>
      <c r="H21" s="12">
        <v>0</v>
      </c>
      <c r="I21" s="12">
        <v>0</v>
      </c>
      <c r="J21" s="12">
        <f t="shared" si="0"/>
        <v>21402</v>
      </c>
      <c r="K21" s="12">
        <v>0</v>
      </c>
      <c r="L21" s="12">
        <v>0</v>
      </c>
      <c r="M21" s="12"/>
      <c r="N21" s="12">
        <f t="shared" si="1"/>
        <v>21402</v>
      </c>
    </row>
    <row r="22" spans="1:14" x14ac:dyDescent="0.15">
      <c r="A22" s="10"/>
      <c r="C22" s="6" t="s">
        <v>17</v>
      </c>
      <c r="F22" s="12">
        <v>0</v>
      </c>
      <c r="G22" s="12">
        <v>21431</v>
      </c>
      <c r="H22" s="12">
        <v>0</v>
      </c>
      <c r="I22" s="12">
        <v>0</v>
      </c>
      <c r="J22" s="12">
        <f t="shared" si="0"/>
        <v>21431</v>
      </c>
      <c r="K22" s="12">
        <v>1521000</v>
      </c>
      <c r="L22" s="12">
        <v>0</v>
      </c>
      <c r="M22" s="12"/>
      <c r="N22" s="12">
        <f t="shared" si="1"/>
        <v>1542431</v>
      </c>
    </row>
    <row r="23" spans="1:14" x14ac:dyDescent="0.15">
      <c r="A23" s="10"/>
      <c r="D23" s="6" t="s">
        <v>18</v>
      </c>
      <c r="F23" s="12">
        <v>0</v>
      </c>
      <c r="G23" s="12">
        <v>7621</v>
      </c>
      <c r="H23" s="12">
        <v>0</v>
      </c>
      <c r="I23" s="12">
        <v>0</v>
      </c>
      <c r="J23" s="12">
        <f t="shared" si="0"/>
        <v>7621</v>
      </c>
      <c r="K23" s="12">
        <v>0</v>
      </c>
      <c r="L23" s="12">
        <v>0</v>
      </c>
      <c r="M23" s="12"/>
      <c r="N23" s="12">
        <f t="shared" si="1"/>
        <v>7621</v>
      </c>
    </row>
    <row r="24" spans="1:14" x14ac:dyDescent="0.15">
      <c r="A24" s="10"/>
      <c r="D24" s="6" t="s">
        <v>17</v>
      </c>
      <c r="F24" s="12">
        <v>0</v>
      </c>
      <c r="G24" s="12">
        <v>13810</v>
      </c>
      <c r="H24" s="12">
        <v>0</v>
      </c>
      <c r="I24" s="12">
        <v>0</v>
      </c>
      <c r="J24" s="12">
        <f t="shared" si="0"/>
        <v>13810</v>
      </c>
      <c r="K24" s="12">
        <v>0</v>
      </c>
      <c r="L24" s="12">
        <v>0</v>
      </c>
      <c r="M24" s="12"/>
      <c r="N24" s="12">
        <f t="shared" si="1"/>
        <v>13810</v>
      </c>
    </row>
    <row r="25" spans="1:14" x14ac:dyDescent="0.15">
      <c r="A25" s="10"/>
      <c r="D25" s="6" t="s">
        <v>19</v>
      </c>
      <c r="F25" s="12">
        <v>0</v>
      </c>
      <c r="G25" s="12">
        <v>0</v>
      </c>
      <c r="H25" s="12">
        <v>0</v>
      </c>
      <c r="I25" s="12">
        <v>0</v>
      </c>
      <c r="J25" s="12">
        <f t="shared" si="0"/>
        <v>0</v>
      </c>
      <c r="K25" s="12">
        <v>1521000</v>
      </c>
      <c r="L25" s="12">
        <v>0</v>
      </c>
      <c r="M25" s="12"/>
      <c r="N25" s="12">
        <f t="shared" si="1"/>
        <v>1521000</v>
      </c>
    </row>
    <row r="26" spans="1:14" x14ac:dyDescent="0.15">
      <c r="A26" s="10"/>
      <c r="C26" s="6" t="s">
        <v>20</v>
      </c>
      <c r="F26" s="12">
        <v>0</v>
      </c>
      <c r="G26" s="12">
        <v>0</v>
      </c>
      <c r="H26" s="12">
        <v>0</v>
      </c>
      <c r="I26" s="12">
        <v>0</v>
      </c>
      <c r="J26" s="12">
        <f t="shared" si="0"/>
        <v>0</v>
      </c>
      <c r="K26" s="12">
        <v>0</v>
      </c>
      <c r="L26" s="12">
        <v>0</v>
      </c>
      <c r="M26" s="12"/>
      <c r="N26" s="12">
        <f t="shared" ref="N26:N28" si="2">SUM(J26, K26, L26, M26)</f>
        <v>0</v>
      </c>
    </row>
    <row r="27" spans="1:14" x14ac:dyDescent="0.15">
      <c r="A27" s="10"/>
      <c r="D27" s="6" t="s">
        <v>21</v>
      </c>
      <c r="F27" s="12">
        <v>0</v>
      </c>
      <c r="G27" s="12">
        <v>0</v>
      </c>
      <c r="H27" s="12">
        <v>0</v>
      </c>
      <c r="I27" s="12">
        <v>0</v>
      </c>
      <c r="J27" s="12">
        <f t="shared" si="0"/>
        <v>0</v>
      </c>
      <c r="K27" s="12">
        <v>0</v>
      </c>
      <c r="L27" s="12">
        <v>0</v>
      </c>
      <c r="M27" s="12"/>
      <c r="N27" s="12">
        <f t="shared" si="2"/>
        <v>0</v>
      </c>
    </row>
    <row r="28" spans="1:14" x14ac:dyDescent="0.15">
      <c r="A28" s="10"/>
      <c r="D28" s="6" t="s">
        <v>22</v>
      </c>
      <c r="F28" s="12">
        <v>0</v>
      </c>
      <c r="G28" s="12">
        <v>0</v>
      </c>
      <c r="H28" s="12">
        <v>0</v>
      </c>
      <c r="I28" s="12">
        <v>0</v>
      </c>
      <c r="J28" s="12">
        <f t="shared" si="0"/>
        <v>0</v>
      </c>
      <c r="K28" s="12">
        <v>0</v>
      </c>
      <c r="L28" s="12">
        <v>0</v>
      </c>
      <c r="M28" s="12"/>
      <c r="N28" s="12">
        <f t="shared" si="2"/>
        <v>0</v>
      </c>
    </row>
    <row r="29" spans="1:14" s="27" customFormat="1" x14ac:dyDescent="0.15">
      <c r="A29" s="21"/>
      <c r="B29" s="20"/>
      <c r="C29" s="20" t="s">
        <v>23</v>
      </c>
      <c r="D29" s="20"/>
      <c r="E29" s="20"/>
      <c r="F29" s="22"/>
      <c r="G29" s="22"/>
      <c r="H29" s="22"/>
      <c r="I29" s="22">
        <v>0</v>
      </c>
      <c r="J29" s="23">
        <f>J9+J13+J15+J17+J20+J22</f>
        <v>318014708</v>
      </c>
      <c r="K29" s="24">
        <v>3753770</v>
      </c>
      <c r="L29" s="25">
        <f>L9</f>
        <v>6532000</v>
      </c>
      <c r="M29" s="22"/>
      <c r="N29" s="26">
        <f>N9+N13+N15+N17+N20+N22</f>
        <v>328300478</v>
      </c>
    </row>
    <row r="30" spans="1:14" x14ac:dyDescent="0.15">
      <c r="A30" s="10"/>
      <c r="B30" s="6" t="s">
        <v>24</v>
      </c>
      <c r="F30" s="12"/>
      <c r="G30" s="12"/>
      <c r="H30" s="12"/>
      <c r="I30" s="12"/>
      <c r="J30" s="12"/>
      <c r="K30" s="12"/>
      <c r="L30" s="12"/>
      <c r="M30" s="12"/>
      <c r="N30" s="12"/>
    </row>
    <row r="31" spans="1:14" x14ac:dyDescent="0.15">
      <c r="A31" s="10"/>
      <c r="C31" s="6" t="s">
        <v>25</v>
      </c>
      <c r="F31" s="12">
        <v>266420215</v>
      </c>
      <c r="G31" s="12">
        <v>50772514</v>
      </c>
      <c r="H31" s="12">
        <v>0</v>
      </c>
      <c r="I31" s="12">
        <v>0</v>
      </c>
      <c r="J31" s="51">
        <f t="shared" ref="J31:J62" si="3">SUM(F31:I31)</f>
        <v>317192729</v>
      </c>
      <c r="K31" s="12">
        <v>3753770</v>
      </c>
      <c r="L31" s="12">
        <v>0</v>
      </c>
      <c r="M31" s="12"/>
      <c r="N31" s="12">
        <f t="shared" ref="N31:N62" si="4">SUM(J31, K31, L31, M31)</f>
        <v>320946499</v>
      </c>
    </row>
    <row r="32" spans="1:14" x14ac:dyDescent="0.15">
      <c r="A32" s="10"/>
      <c r="D32" s="6" t="s">
        <v>26</v>
      </c>
      <c r="F32" s="12">
        <v>255626064</v>
      </c>
      <c r="G32" s="12">
        <v>0</v>
      </c>
      <c r="H32" s="12">
        <v>0</v>
      </c>
      <c r="I32" s="12">
        <v>0</v>
      </c>
      <c r="J32" s="12">
        <f t="shared" si="3"/>
        <v>255626064</v>
      </c>
      <c r="K32" s="12">
        <v>0</v>
      </c>
      <c r="L32" s="12">
        <v>0</v>
      </c>
      <c r="M32" s="12"/>
      <c r="N32" s="12">
        <f t="shared" si="4"/>
        <v>255626064</v>
      </c>
    </row>
    <row r="33" spans="1:14" x14ac:dyDescent="0.15">
      <c r="A33" s="10"/>
      <c r="D33" s="6" t="s">
        <v>27</v>
      </c>
      <c r="F33" s="12">
        <v>10794151</v>
      </c>
      <c r="G33" s="12">
        <v>0</v>
      </c>
      <c r="H33" s="12">
        <v>0</v>
      </c>
      <c r="I33" s="12">
        <v>0</v>
      </c>
      <c r="J33" s="12">
        <f t="shared" si="3"/>
        <v>10794151</v>
      </c>
      <c r="K33" s="12">
        <v>0</v>
      </c>
      <c r="L33" s="12">
        <v>0</v>
      </c>
      <c r="M33" s="12"/>
      <c r="N33" s="12">
        <f t="shared" si="4"/>
        <v>10794151</v>
      </c>
    </row>
    <row r="34" spans="1:14" x14ac:dyDescent="0.15">
      <c r="A34" s="10"/>
      <c r="D34" s="6" t="s">
        <v>28</v>
      </c>
      <c r="F34" s="12">
        <v>0</v>
      </c>
      <c r="G34" s="12">
        <v>16541044</v>
      </c>
      <c r="H34" s="12">
        <v>0</v>
      </c>
      <c r="I34" s="12">
        <v>0</v>
      </c>
      <c r="J34" s="12">
        <f t="shared" si="3"/>
        <v>16541044</v>
      </c>
      <c r="K34" s="12">
        <v>0</v>
      </c>
      <c r="L34" s="12">
        <v>0</v>
      </c>
      <c r="M34" s="12"/>
      <c r="N34" s="12">
        <f t="shared" si="4"/>
        <v>16541044</v>
      </c>
    </row>
    <row r="35" spans="1:14" x14ac:dyDescent="0.15">
      <c r="A35" s="10"/>
      <c r="D35" s="6" t="s">
        <v>29</v>
      </c>
      <c r="F35" s="12">
        <v>0</v>
      </c>
      <c r="G35" s="12">
        <v>6180553</v>
      </c>
      <c r="H35" s="12">
        <v>0</v>
      </c>
      <c r="I35" s="12">
        <v>0</v>
      </c>
      <c r="J35" s="12">
        <f t="shared" si="3"/>
        <v>6180553</v>
      </c>
      <c r="K35" s="12">
        <v>0</v>
      </c>
      <c r="L35" s="12">
        <v>0</v>
      </c>
      <c r="M35" s="12"/>
      <c r="N35" s="12">
        <f t="shared" si="4"/>
        <v>6180553</v>
      </c>
    </row>
    <row r="36" spans="1:14" x14ac:dyDescent="0.15">
      <c r="A36" s="10"/>
      <c r="D36" s="6" t="s">
        <v>30</v>
      </c>
      <c r="F36" s="12">
        <v>0</v>
      </c>
      <c r="G36" s="12">
        <v>0</v>
      </c>
      <c r="H36" s="12">
        <v>0</v>
      </c>
      <c r="I36" s="12">
        <v>0</v>
      </c>
      <c r="J36" s="12">
        <f t="shared" si="3"/>
        <v>0</v>
      </c>
      <c r="K36" s="12">
        <v>0</v>
      </c>
      <c r="L36" s="12">
        <v>0</v>
      </c>
      <c r="M36" s="12"/>
      <c r="N36" s="12">
        <f t="shared" si="4"/>
        <v>0</v>
      </c>
    </row>
    <row r="37" spans="1:14" x14ac:dyDescent="0.15">
      <c r="A37" s="10"/>
      <c r="D37" s="6" t="s">
        <v>31</v>
      </c>
      <c r="F37" s="12">
        <v>0</v>
      </c>
      <c r="G37" s="12">
        <v>3555281</v>
      </c>
      <c r="H37" s="12">
        <v>0</v>
      </c>
      <c r="I37" s="12">
        <v>0</v>
      </c>
      <c r="J37" s="12">
        <f t="shared" si="3"/>
        <v>3555281</v>
      </c>
      <c r="K37" s="12">
        <v>0</v>
      </c>
      <c r="L37" s="12">
        <v>0</v>
      </c>
      <c r="M37" s="12"/>
      <c r="N37" s="12">
        <f t="shared" si="4"/>
        <v>3555281</v>
      </c>
    </row>
    <row r="38" spans="1:14" x14ac:dyDescent="0.15">
      <c r="A38" s="10"/>
      <c r="D38" s="6" t="s">
        <v>32</v>
      </c>
      <c r="F38" s="12">
        <v>0</v>
      </c>
      <c r="G38" s="12">
        <v>2850820</v>
      </c>
      <c r="H38" s="12">
        <v>0</v>
      </c>
      <c r="I38" s="12">
        <v>0</v>
      </c>
      <c r="J38" s="12">
        <f t="shared" si="3"/>
        <v>2850820</v>
      </c>
      <c r="K38" s="12">
        <v>0</v>
      </c>
      <c r="L38" s="12">
        <v>0</v>
      </c>
      <c r="M38" s="12"/>
      <c r="N38" s="12">
        <f t="shared" si="4"/>
        <v>2850820</v>
      </c>
    </row>
    <row r="39" spans="1:14" x14ac:dyDescent="0.15">
      <c r="A39" s="10"/>
      <c r="D39" s="6" t="s">
        <v>33</v>
      </c>
      <c r="F39" s="12">
        <v>0</v>
      </c>
      <c r="G39" s="12">
        <v>0</v>
      </c>
      <c r="H39" s="12">
        <v>0</v>
      </c>
      <c r="I39" s="12">
        <v>0</v>
      </c>
      <c r="J39" s="12">
        <f t="shared" si="3"/>
        <v>0</v>
      </c>
      <c r="K39" s="12">
        <v>0</v>
      </c>
      <c r="L39" s="12">
        <v>0</v>
      </c>
      <c r="M39" s="12"/>
      <c r="N39" s="12">
        <f t="shared" si="4"/>
        <v>0</v>
      </c>
    </row>
    <row r="40" spans="1:14" x14ac:dyDescent="0.15">
      <c r="A40" s="10"/>
      <c r="D40" s="6" t="s">
        <v>34</v>
      </c>
      <c r="F40" s="12">
        <v>0</v>
      </c>
      <c r="G40" s="12">
        <v>8679</v>
      </c>
      <c r="H40" s="12">
        <v>0</v>
      </c>
      <c r="I40" s="12">
        <v>0</v>
      </c>
      <c r="J40" s="12">
        <f t="shared" si="3"/>
        <v>8679</v>
      </c>
      <c r="K40" s="12">
        <v>0</v>
      </c>
      <c r="L40" s="12">
        <v>0</v>
      </c>
      <c r="M40" s="12"/>
      <c r="N40" s="12">
        <f t="shared" si="4"/>
        <v>8679</v>
      </c>
    </row>
    <row r="41" spans="1:14" x14ac:dyDescent="0.15">
      <c r="A41" s="10"/>
      <c r="D41" s="6" t="s">
        <v>35</v>
      </c>
      <c r="F41" s="12">
        <v>0</v>
      </c>
      <c r="G41" s="12">
        <v>171895</v>
      </c>
      <c r="H41" s="12">
        <v>0</v>
      </c>
      <c r="I41" s="12">
        <v>0</v>
      </c>
      <c r="J41" s="12">
        <f t="shared" si="3"/>
        <v>171895</v>
      </c>
      <c r="K41" s="12">
        <v>1140420</v>
      </c>
      <c r="L41" s="12">
        <v>0</v>
      </c>
      <c r="M41" s="12"/>
      <c r="N41" s="12">
        <f t="shared" si="4"/>
        <v>1312315</v>
      </c>
    </row>
    <row r="42" spans="1:14" x14ac:dyDescent="0.15">
      <c r="A42" s="10"/>
      <c r="D42" s="6" t="s">
        <v>36</v>
      </c>
      <c r="F42" s="12">
        <v>0</v>
      </c>
      <c r="G42" s="12">
        <v>1046132</v>
      </c>
      <c r="H42" s="12">
        <v>0</v>
      </c>
      <c r="I42" s="12">
        <v>0</v>
      </c>
      <c r="J42" s="12">
        <f t="shared" si="3"/>
        <v>1046132</v>
      </c>
      <c r="K42" s="12">
        <v>0</v>
      </c>
      <c r="L42" s="12">
        <v>0</v>
      </c>
      <c r="M42" s="12"/>
      <c r="N42" s="12">
        <f t="shared" si="4"/>
        <v>1046132</v>
      </c>
    </row>
    <row r="43" spans="1:14" x14ac:dyDescent="0.15">
      <c r="A43" s="10"/>
      <c r="D43" s="6" t="s">
        <v>37</v>
      </c>
      <c r="F43" s="12">
        <v>0</v>
      </c>
      <c r="G43" s="12">
        <v>756722</v>
      </c>
      <c r="H43" s="12">
        <v>0</v>
      </c>
      <c r="I43" s="12">
        <v>0</v>
      </c>
      <c r="J43" s="12">
        <f t="shared" si="3"/>
        <v>756722</v>
      </c>
      <c r="K43" s="12">
        <v>0</v>
      </c>
      <c r="L43" s="12">
        <v>0</v>
      </c>
      <c r="M43" s="12"/>
      <c r="N43" s="12">
        <f t="shared" si="4"/>
        <v>756722</v>
      </c>
    </row>
    <row r="44" spans="1:14" x14ac:dyDescent="0.15">
      <c r="A44" s="10"/>
      <c r="D44" s="6" t="s">
        <v>38</v>
      </c>
      <c r="F44" s="12">
        <v>0</v>
      </c>
      <c r="G44" s="12">
        <v>275745</v>
      </c>
      <c r="H44" s="12">
        <v>0</v>
      </c>
      <c r="I44" s="12">
        <v>0</v>
      </c>
      <c r="J44" s="12">
        <f t="shared" si="3"/>
        <v>275745</v>
      </c>
      <c r="K44" s="12">
        <v>0</v>
      </c>
      <c r="L44" s="12">
        <v>0</v>
      </c>
      <c r="M44" s="12"/>
      <c r="N44" s="12">
        <f t="shared" si="4"/>
        <v>275745</v>
      </c>
    </row>
    <row r="45" spans="1:14" x14ac:dyDescent="0.15">
      <c r="A45" s="10"/>
      <c r="D45" s="6" t="s">
        <v>39</v>
      </c>
      <c r="F45" s="12">
        <v>0</v>
      </c>
      <c r="G45" s="12">
        <v>682849</v>
      </c>
      <c r="H45" s="12">
        <v>0</v>
      </c>
      <c r="I45" s="12">
        <v>0</v>
      </c>
      <c r="J45" s="12">
        <f t="shared" si="3"/>
        <v>682849</v>
      </c>
      <c r="K45" s="12">
        <v>0</v>
      </c>
      <c r="L45" s="12">
        <v>0</v>
      </c>
      <c r="M45" s="12"/>
      <c r="N45" s="12">
        <f t="shared" si="4"/>
        <v>682849</v>
      </c>
    </row>
    <row r="46" spans="1:14" x14ac:dyDescent="0.15">
      <c r="A46" s="10"/>
      <c r="D46" s="6" t="s">
        <v>40</v>
      </c>
      <c r="F46" s="12">
        <v>0</v>
      </c>
      <c r="G46" s="12">
        <v>1357430</v>
      </c>
      <c r="H46" s="12">
        <v>0</v>
      </c>
      <c r="I46" s="12">
        <v>0</v>
      </c>
      <c r="J46" s="12">
        <f t="shared" si="3"/>
        <v>1357430</v>
      </c>
      <c r="K46" s="12">
        <v>0</v>
      </c>
      <c r="L46" s="12">
        <v>0</v>
      </c>
      <c r="M46" s="12"/>
      <c r="N46" s="12">
        <f t="shared" si="4"/>
        <v>1357430</v>
      </c>
    </row>
    <row r="47" spans="1:14" x14ac:dyDescent="0.15">
      <c r="A47" s="10"/>
      <c r="D47" s="6" t="s">
        <v>41</v>
      </c>
      <c r="F47" s="12">
        <v>0</v>
      </c>
      <c r="G47" s="12">
        <v>163214</v>
      </c>
      <c r="H47" s="12">
        <v>0</v>
      </c>
      <c r="I47" s="12">
        <v>0</v>
      </c>
      <c r="J47" s="12">
        <f t="shared" si="3"/>
        <v>163214</v>
      </c>
      <c r="K47" s="12">
        <v>0</v>
      </c>
      <c r="L47" s="12">
        <v>0</v>
      </c>
      <c r="M47" s="12"/>
      <c r="N47" s="12">
        <f t="shared" si="4"/>
        <v>163214</v>
      </c>
    </row>
    <row r="48" spans="1:14" x14ac:dyDescent="0.15">
      <c r="A48" s="10"/>
      <c r="D48" s="6" t="s">
        <v>42</v>
      </c>
      <c r="F48" s="12">
        <v>0</v>
      </c>
      <c r="G48" s="12">
        <v>162223</v>
      </c>
      <c r="H48" s="12">
        <v>0</v>
      </c>
      <c r="I48" s="12">
        <v>0</v>
      </c>
      <c r="J48" s="12">
        <f t="shared" si="3"/>
        <v>162223</v>
      </c>
      <c r="K48" s="12">
        <v>0</v>
      </c>
      <c r="L48" s="12">
        <v>0</v>
      </c>
      <c r="M48" s="12"/>
      <c r="N48" s="12">
        <f t="shared" si="4"/>
        <v>162223</v>
      </c>
    </row>
    <row r="49" spans="1:14" x14ac:dyDescent="0.15">
      <c r="A49" s="10"/>
      <c r="D49" s="6" t="s">
        <v>43</v>
      </c>
      <c r="F49" s="12">
        <v>0</v>
      </c>
      <c r="G49" s="12">
        <v>1517161</v>
      </c>
      <c r="H49" s="12">
        <v>0</v>
      </c>
      <c r="I49" s="12">
        <v>0</v>
      </c>
      <c r="J49" s="12">
        <f t="shared" si="3"/>
        <v>1517161</v>
      </c>
      <c r="K49" s="12">
        <v>902300</v>
      </c>
      <c r="L49" s="12">
        <v>0</v>
      </c>
      <c r="M49" s="12"/>
      <c r="N49" s="12">
        <f t="shared" si="4"/>
        <v>2419461</v>
      </c>
    </row>
    <row r="50" spans="1:14" x14ac:dyDescent="0.15">
      <c r="A50" s="10"/>
      <c r="D50" s="6" t="s">
        <v>44</v>
      </c>
      <c r="F50" s="12">
        <v>0</v>
      </c>
      <c r="G50" s="12">
        <v>3397890</v>
      </c>
      <c r="H50" s="12">
        <v>0</v>
      </c>
      <c r="I50" s="12">
        <v>0</v>
      </c>
      <c r="J50" s="12">
        <f t="shared" si="3"/>
        <v>3397890</v>
      </c>
      <c r="K50" s="12">
        <v>19500</v>
      </c>
      <c r="L50" s="12">
        <v>0</v>
      </c>
      <c r="M50" s="12"/>
      <c r="N50" s="12">
        <f t="shared" si="4"/>
        <v>3417390</v>
      </c>
    </row>
    <row r="51" spans="1:14" x14ac:dyDescent="0.15">
      <c r="A51" s="10"/>
      <c r="D51" s="6" t="s">
        <v>45</v>
      </c>
      <c r="F51" s="12">
        <v>0</v>
      </c>
      <c r="G51" s="12">
        <v>0</v>
      </c>
      <c r="H51" s="12">
        <v>0</v>
      </c>
      <c r="I51" s="12">
        <v>0</v>
      </c>
      <c r="J51" s="12">
        <f t="shared" si="3"/>
        <v>0</v>
      </c>
      <c r="K51" s="12">
        <v>0</v>
      </c>
      <c r="L51" s="12">
        <v>0</v>
      </c>
      <c r="M51" s="12"/>
      <c r="N51" s="12">
        <f t="shared" si="4"/>
        <v>0</v>
      </c>
    </row>
    <row r="52" spans="1:14" x14ac:dyDescent="0.15">
      <c r="A52" s="10"/>
      <c r="D52" s="6" t="s">
        <v>46</v>
      </c>
      <c r="F52" s="12">
        <v>0</v>
      </c>
      <c r="G52" s="12">
        <v>7457033</v>
      </c>
      <c r="H52" s="12">
        <v>0</v>
      </c>
      <c r="I52" s="12">
        <v>0</v>
      </c>
      <c r="J52" s="12">
        <f t="shared" si="3"/>
        <v>7457033</v>
      </c>
      <c r="K52" s="12">
        <v>0</v>
      </c>
      <c r="L52" s="12">
        <v>0</v>
      </c>
      <c r="M52" s="12"/>
      <c r="N52" s="12">
        <f t="shared" si="4"/>
        <v>7457033</v>
      </c>
    </row>
    <row r="53" spans="1:14" x14ac:dyDescent="0.15">
      <c r="A53" s="10"/>
      <c r="D53" s="6" t="s">
        <v>47</v>
      </c>
      <c r="F53" s="12">
        <v>0</v>
      </c>
      <c r="G53" s="12">
        <v>243500</v>
      </c>
      <c r="H53" s="12">
        <v>0</v>
      </c>
      <c r="I53" s="12">
        <v>0</v>
      </c>
      <c r="J53" s="12">
        <f t="shared" si="3"/>
        <v>243500</v>
      </c>
      <c r="K53" s="12">
        <v>0</v>
      </c>
      <c r="L53" s="12">
        <v>0</v>
      </c>
      <c r="M53" s="12"/>
      <c r="N53" s="12">
        <f t="shared" si="4"/>
        <v>243500</v>
      </c>
    </row>
    <row r="54" spans="1:14" x14ac:dyDescent="0.15">
      <c r="A54" s="10"/>
      <c r="D54" s="6" t="s">
        <v>48</v>
      </c>
      <c r="F54" s="12">
        <v>0</v>
      </c>
      <c r="G54" s="12">
        <v>1771129</v>
      </c>
      <c r="H54" s="12">
        <v>0</v>
      </c>
      <c r="I54" s="12">
        <v>0</v>
      </c>
      <c r="J54" s="12">
        <f t="shared" si="3"/>
        <v>1771129</v>
      </c>
      <c r="K54" s="12">
        <v>1674340</v>
      </c>
      <c r="L54" s="12">
        <v>0</v>
      </c>
      <c r="M54" s="12"/>
      <c r="N54" s="12">
        <f t="shared" si="4"/>
        <v>3445469</v>
      </c>
    </row>
    <row r="55" spans="1:14" x14ac:dyDescent="0.15">
      <c r="A55" s="10"/>
      <c r="D55" s="6" t="s">
        <v>49</v>
      </c>
      <c r="F55" s="12">
        <v>0</v>
      </c>
      <c r="G55" s="12">
        <v>10945</v>
      </c>
      <c r="H55" s="12">
        <v>0</v>
      </c>
      <c r="I55" s="12">
        <v>0</v>
      </c>
      <c r="J55" s="12">
        <f t="shared" si="3"/>
        <v>10945</v>
      </c>
      <c r="K55" s="12">
        <v>0</v>
      </c>
      <c r="L55" s="12">
        <v>0</v>
      </c>
      <c r="M55" s="12"/>
      <c r="N55" s="12">
        <f t="shared" si="4"/>
        <v>10945</v>
      </c>
    </row>
    <row r="56" spans="1:14" x14ac:dyDescent="0.15">
      <c r="A56" s="10"/>
      <c r="D56" s="6" t="s">
        <v>50</v>
      </c>
      <c r="F56" s="12">
        <v>0</v>
      </c>
      <c r="G56" s="12">
        <v>0</v>
      </c>
      <c r="H56" s="12">
        <v>0</v>
      </c>
      <c r="I56" s="12">
        <v>0</v>
      </c>
      <c r="J56" s="12">
        <f t="shared" si="3"/>
        <v>0</v>
      </c>
      <c r="K56" s="12">
        <v>0</v>
      </c>
      <c r="L56" s="12">
        <v>0</v>
      </c>
      <c r="M56" s="12"/>
      <c r="N56" s="12">
        <f t="shared" si="4"/>
        <v>0</v>
      </c>
    </row>
    <row r="57" spans="1:14" x14ac:dyDescent="0.15">
      <c r="A57" s="10"/>
      <c r="D57" s="6" t="s">
        <v>51</v>
      </c>
      <c r="F57" s="12">
        <v>0</v>
      </c>
      <c r="G57" s="12">
        <v>76129</v>
      </c>
      <c r="H57" s="12">
        <v>0</v>
      </c>
      <c r="I57" s="12">
        <v>0</v>
      </c>
      <c r="J57" s="12">
        <f t="shared" si="3"/>
        <v>76129</v>
      </c>
      <c r="K57" s="12">
        <v>1760</v>
      </c>
      <c r="L57" s="12">
        <v>0</v>
      </c>
      <c r="M57" s="12"/>
      <c r="N57" s="12">
        <f t="shared" si="4"/>
        <v>77889</v>
      </c>
    </row>
    <row r="58" spans="1:14" x14ac:dyDescent="0.15">
      <c r="A58" s="10"/>
      <c r="D58" s="6" t="s">
        <v>52</v>
      </c>
      <c r="F58" s="12">
        <v>0</v>
      </c>
      <c r="G58" s="12">
        <v>1780000</v>
      </c>
      <c r="H58" s="12">
        <v>0</v>
      </c>
      <c r="I58" s="12">
        <v>0</v>
      </c>
      <c r="J58" s="12">
        <f t="shared" si="3"/>
        <v>1780000</v>
      </c>
      <c r="K58" s="12">
        <v>0</v>
      </c>
      <c r="L58" s="12">
        <v>0</v>
      </c>
      <c r="M58" s="12"/>
      <c r="N58" s="12">
        <f t="shared" si="4"/>
        <v>1780000</v>
      </c>
    </row>
    <row r="59" spans="1:14" x14ac:dyDescent="0.15">
      <c r="A59" s="10"/>
      <c r="D59" s="6" t="s">
        <v>53</v>
      </c>
      <c r="F59" s="12">
        <v>0</v>
      </c>
      <c r="G59" s="12">
        <v>459013</v>
      </c>
      <c r="H59" s="12">
        <v>0</v>
      </c>
      <c r="I59" s="12">
        <v>0</v>
      </c>
      <c r="J59" s="12">
        <f t="shared" si="3"/>
        <v>459013</v>
      </c>
      <c r="K59" s="12">
        <v>0</v>
      </c>
      <c r="L59" s="12">
        <v>0</v>
      </c>
      <c r="M59" s="12"/>
      <c r="N59" s="12">
        <f t="shared" si="4"/>
        <v>459013</v>
      </c>
    </row>
    <row r="60" spans="1:14" x14ac:dyDescent="0.15">
      <c r="A60" s="10"/>
      <c r="D60" s="6" t="s">
        <v>54</v>
      </c>
      <c r="F60" s="12">
        <v>0</v>
      </c>
      <c r="G60" s="12">
        <v>307127</v>
      </c>
      <c r="H60" s="12">
        <v>0</v>
      </c>
      <c r="I60" s="12">
        <v>0</v>
      </c>
      <c r="J60" s="12">
        <f t="shared" si="3"/>
        <v>307127</v>
      </c>
      <c r="K60" s="12">
        <v>15450</v>
      </c>
      <c r="L60" s="12">
        <v>0</v>
      </c>
      <c r="M60" s="12"/>
      <c r="N60" s="12">
        <f t="shared" si="4"/>
        <v>322577</v>
      </c>
    </row>
    <row r="61" spans="1:14" x14ac:dyDescent="0.15">
      <c r="A61" s="10"/>
      <c r="C61" s="6" t="s">
        <v>55</v>
      </c>
      <c r="F61" s="12">
        <v>0</v>
      </c>
      <c r="G61" s="12">
        <v>0</v>
      </c>
      <c r="H61" s="12">
        <v>0</v>
      </c>
      <c r="I61" s="12">
        <v>0</v>
      </c>
      <c r="J61" s="12">
        <f t="shared" si="3"/>
        <v>0</v>
      </c>
      <c r="K61" s="12">
        <v>0</v>
      </c>
      <c r="L61" s="12">
        <f>SUM(L62:L85)</f>
        <v>6531602</v>
      </c>
      <c r="M61" s="12"/>
      <c r="N61" s="12">
        <f>SUM(N62:N85)</f>
        <v>6531602</v>
      </c>
    </row>
    <row r="62" spans="1:14" x14ac:dyDescent="0.15">
      <c r="A62" s="10"/>
      <c r="D62" s="6" t="s">
        <v>28</v>
      </c>
      <c r="F62" s="12">
        <v>0</v>
      </c>
      <c r="G62" s="12">
        <v>0</v>
      </c>
      <c r="H62" s="12">
        <v>0</v>
      </c>
      <c r="I62" s="12">
        <v>0</v>
      </c>
      <c r="J62" s="12">
        <f t="shared" si="3"/>
        <v>0</v>
      </c>
      <c r="K62" s="12">
        <v>0</v>
      </c>
      <c r="L62" s="12">
        <v>2100000</v>
      </c>
      <c r="M62" s="12"/>
      <c r="N62" s="12">
        <f t="shared" si="4"/>
        <v>2100000</v>
      </c>
    </row>
    <row r="63" spans="1:14" x14ac:dyDescent="0.15">
      <c r="A63" s="10"/>
      <c r="D63" s="6" t="s">
        <v>30</v>
      </c>
      <c r="F63" s="12">
        <v>0</v>
      </c>
      <c r="G63" s="12">
        <v>0</v>
      </c>
      <c r="H63" s="12">
        <v>0</v>
      </c>
      <c r="I63" s="12">
        <v>0</v>
      </c>
      <c r="J63" s="12">
        <f t="shared" ref="J63:J91" si="5">SUM(F63:I63)</f>
        <v>0</v>
      </c>
      <c r="K63" s="12">
        <v>0</v>
      </c>
      <c r="L63" s="12">
        <v>0</v>
      </c>
      <c r="M63" s="12"/>
      <c r="N63" s="12">
        <f t="shared" ref="N63:N92" si="6">SUM(J63, K63, L63, M63)</f>
        <v>0</v>
      </c>
    </row>
    <row r="64" spans="1:14" x14ac:dyDescent="0.15">
      <c r="A64" s="10"/>
      <c r="D64" s="6" t="s">
        <v>56</v>
      </c>
      <c r="F64" s="12">
        <v>0</v>
      </c>
      <c r="G64" s="12">
        <v>0</v>
      </c>
      <c r="H64" s="12">
        <v>0</v>
      </c>
      <c r="I64" s="12">
        <v>0</v>
      </c>
      <c r="J64" s="12">
        <f t="shared" si="5"/>
        <v>0</v>
      </c>
      <c r="K64" s="12">
        <v>0</v>
      </c>
      <c r="L64" s="12">
        <v>251229</v>
      </c>
      <c r="M64" s="12"/>
      <c r="N64" s="12">
        <f t="shared" si="6"/>
        <v>251229</v>
      </c>
    </row>
    <row r="65" spans="1:14" x14ac:dyDescent="0.15">
      <c r="A65" s="10"/>
      <c r="D65" s="6" t="s">
        <v>32</v>
      </c>
      <c r="F65" s="12">
        <v>0</v>
      </c>
      <c r="G65" s="12">
        <v>0</v>
      </c>
      <c r="H65" s="12">
        <v>0</v>
      </c>
      <c r="I65" s="12">
        <v>0</v>
      </c>
      <c r="J65" s="12">
        <f t="shared" si="5"/>
        <v>0</v>
      </c>
      <c r="K65" s="12">
        <v>0</v>
      </c>
      <c r="L65" s="12">
        <v>245000</v>
      </c>
      <c r="M65" s="12"/>
      <c r="N65" s="12">
        <f t="shared" si="6"/>
        <v>245000</v>
      </c>
    </row>
    <row r="66" spans="1:14" x14ac:dyDescent="0.15">
      <c r="A66" s="10"/>
      <c r="D66" s="6" t="s">
        <v>33</v>
      </c>
      <c r="F66" s="12">
        <v>0</v>
      </c>
      <c r="G66" s="12">
        <v>0</v>
      </c>
      <c r="H66" s="12">
        <v>0</v>
      </c>
      <c r="I66" s="12">
        <v>0</v>
      </c>
      <c r="J66" s="12">
        <f t="shared" si="5"/>
        <v>0</v>
      </c>
      <c r="K66" s="12">
        <v>0</v>
      </c>
      <c r="L66" s="12">
        <v>223854</v>
      </c>
      <c r="M66" s="12"/>
      <c r="N66" s="12">
        <f t="shared" si="6"/>
        <v>223854</v>
      </c>
    </row>
    <row r="67" spans="1:14" x14ac:dyDescent="0.15">
      <c r="A67" s="10"/>
      <c r="D67" s="6" t="s">
        <v>34</v>
      </c>
      <c r="F67" s="12">
        <v>0</v>
      </c>
      <c r="G67" s="12">
        <v>0</v>
      </c>
      <c r="H67" s="12">
        <v>0</v>
      </c>
      <c r="I67" s="12">
        <v>0</v>
      </c>
      <c r="J67" s="12">
        <f t="shared" si="5"/>
        <v>0</v>
      </c>
      <c r="K67" s="12">
        <v>0</v>
      </c>
      <c r="L67" s="12">
        <v>71286</v>
      </c>
      <c r="M67" s="12"/>
      <c r="N67" s="12">
        <f t="shared" si="6"/>
        <v>71286</v>
      </c>
    </row>
    <row r="68" spans="1:14" x14ac:dyDescent="0.15">
      <c r="A68" s="10"/>
      <c r="D68" s="6" t="s">
        <v>57</v>
      </c>
      <c r="F68" s="12">
        <v>0</v>
      </c>
      <c r="G68" s="12">
        <v>0</v>
      </c>
      <c r="H68" s="12">
        <v>0</v>
      </c>
      <c r="I68" s="12">
        <v>0</v>
      </c>
      <c r="J68" s="12">
        <f t="shared" si="5"/>
        <v>0</v>
      </c>
      <c r="K68" s="12">
        <v>0</v>
      </c>
      <c r="L68" s="12">
        <v>262220</v>
      </c>
      <c r="M68" s="12"/>
      <c r="N68" s="12">
        <f t="shared" si="6"/>
        <v>262220</v>
      </c>
    </row>
    <row r="69" spans="1:14" x14ac:dyDescent="0.15">
      <c r="A69" s="10"/>
      <c r="D69" s="6" t="s">
        <v>36</v>
      </c>
      <c r="F69" s="12">
        <v>0</v>
      </c>
      <c r="G69" s="12">
        <v>0</v>
      </c>
      <c r="H69" s="12">
        <v>0</v>
      </c>
      <c r="I69" s="12">
        <v>0</v>
      </c>
      <c r="J69" s="12">
        <f t="shared" si="5"/>
        <v>0</v>
      </c>
      <c r="K69" s="12">
        <v>0</v>
      </c>
      <c r="L69" s="12">
        <v>156318</v>
      </c>
      <c r="M69" s="12"/>
      <c r="N69" s="12">
        <f t="shared" si="6"/>
        <v>156318</v>
      </c>
    </row>
    <row r="70" spans="1:14" x14ac:dyDescent="0.15">
      <c r="A70" s="10"/>
      <c r="D70" s="6" t="s">
        <v>38</v>
      </c>
      <c r="F70" s="12">
        <v>0</v>
      </c>
      <c r="G70" s="12">
        <v>0</v>
      </c>
      <c r="H70" s="12">
        <v>0</v>
      </c>
      <c r="I70" s="12">
        <v>0</v>
      </c>
      <c r="J70" s="12">
        <f t="shared" si="5"/>
        <v>0</v>
      </c>
      <c r="K70" s="12">
        <v>0</v>
      </c>
      <c r="L70" s="12">
        <v>203880</v>
      </c>
      <c r="M70" s="12"/>
      <c r="N70" s="12">
        <f t="shared" si="6"/>
        <v>203880</v>
      </c>
    </row>
    <row r="71" spans="1:14" x14ac:dyDescent="0.15">
      <c r="A71" s="10"/>
      <c r="D71" s="6" t="s">
        <v>39</v>
      </c>
      <c r="F71" s="12">
        <v>0</v>
      </c>
      <c r="G71" s="12">
        <v>0</v>
      </c>
      <c r="H71" s="12">
        <v>0</v>
      </c>
      <c r="I71" s="12">
        <v>0</v>
      </c>
      <c r="J71" s="12">
        <f t="shared" si="5"/>
        <v>0</v>
      </c>
      <c r="K71" s="12">
        <v>0</v>
      </c>
      <c r="L71" s="12">
        <v>227500</v>
      </c>
      <c r="M71" s="12"/>
      <c r="N71" s="12">
        <f t="shared" si="6"/>
        <v>227500</v>
      </c>
    </row>
    <row r="72" spans="1:14" x14ac:dyDescent="0.15">
      <c r="A72" s="10"/>
      <c r="D72" s="6" t="s">
        <v>40</v>
      </c>
      <c r="F72" s="12">
        <v>0</v>
      </c>
      <c r="G72" s="12">
        <v>0</v>
      </c>
      <c r="H72" s="12">
        <v>0</v>
      </c>
      <c r="I72" s="12">
        <v>0</v>
      </c>
      <c r="J72" s="12">
        <f t="shared" si="5"/>
        <v>0</v>
      </c>
      <c r="K72" s="12">
        <v>0</v>
      </c>
      <c r="L72" s="12">
        <v>188618</v>
      </c>
      <c r="M72" s="12"/>
      <c r="N72" s="12">
        <f t="shared" si="6"/>
        <v>188618</v>
      </c>
    </row>
    <row r="73" spans="1:14" x14ac:dyDescent="0.15">
      <c r="A73" s="10"/>
      <c r="D73" s="6" t="s">
        <v>41</v>
      </c>
      <c r="F73" s="12">
        <v>0</v>
      </c>
      <c r="G73" s="12">
        <v>0</v>
      </c>
      <c r="H73" s="12">
        <v>0</v>
      </c>
      <c r="I73" s="12">
        <v>0</v>
      </c>
      <c r="J73" s="12">
        <f t="shared" si="5"/>
        <v>0</v>
      </c>
      <c r="K73" s="12">
        <v>0</v>
      </c>
      <c r="L73" s="12">
        <v>99611</v>
      </c>
      <c r="M73" s="12"/>
      <c r="N73" s="12">
        <f t="shared" si="6"/>
        <v>99611</v>
      </c>
    </row>
    <row r="74" spans="1:14" x14ac:dyDescent="0.15">
      <c r="A74" s="10"/>
      <c r="D74" s="6" t="s">
        <v>42</v>
      </c>
      <c r="F74" s="12">
        <v>0</v>
      </c>
      <c r="G74" s="12">
        <v>0</v>
      </c>
      <c r="H74" s="12">
        <v>0</v>
      </c>
      <c r="I74" s="12">
        <v>0</v>
      </c>
      <c r="J74" s="12">
        <f t="shared" si="5"/>
        <v>0</v>
      </c>
      <c r="K74" s="12">
        <v>0</v>
      </c>
      <c r="L74" s="12">
        <v>12590</v>
      </c>
      <c r="M74" s="12"/>
      <c r="N74" s="12">
        <f t="shared" si="6"/>
        <v>12590</v>
      </c>
    </row>
    <row r="75" spans="1:14" x14ac:dyDescent="0.15">
      <c r="A75" s="10"/>
      <c r="D75" s="6" t="s">
        <v>43</v>
      </c>
      <c r="F75" s="12">
        <v>0</v>
      </c>
      <c r="G75" s="12">
        <v>0</v>
      </c>
      <c r="H75" s="12">
        <v>0</v>
      </c>
      <c r="I75" s="12">
        <v>0</v>
      </c>
      <c r="J75" s="12">
        <f t="shared" si="5"/>
        <v>0</v>
      </c>
      <c r="K75" s="12">
        <v>0</v>
      </c>
      <c r="L75" s="12">
        <v>190529</v>
      </c>
      <c r="M75" s="12"/>
      <c r="N75" s="12">
        <f t="shared" si="6"/>
        <v>190529</v>
      </c>
    </row>
    <row r="76" spans="1:14" x14ac:dyDescent="0.15">
      <c r="A76" s="10"/>
      <c r="D76" s="6" t="s">
        <v>44</v>
      </c>
      <c r="F76" s="12">
        <v>0</v>
      </c>
      <c r="G76" s="12">
        <v>0</v>
      </c>
      <c r="H76" s="12">
        <v>0</v>
      </c>
      <c r="I76" s="12">
        <v>0</v>
      </c>
      <c r="J76" s="12">
        <f t="shared" si="5"/>
        <v>0</v>
      </c>
      <c r="K76" s="12">
        <v>0</v>
      </c>
      <c r="L76" s="12">
        <v>120000</v>
      </c>
      <c r="M76" s="12"/>
      <c r="N76" s="12">
        <f t="shared" si="6"/>
        <v>120000</v>
      </c>
    </row>
    <row r="77" spans="1:14" x14ac:dyDescent="0.15">
      <c r="A77" s="10"/>
      <c r="D77" s="6" t="s">
        <v>45</v>
      </c>
      <c r="F77" s="12">
        <v>0</v>
      </c>
      <c r="G77" s="12">
        <v>0</v>
      </c>
      <c r="H77" s="12">
        <v>0</v>
      </c>
      <c r="I77" s="12">
        <v>0</v>
      </c>
      <c r="J77" s="12">
        <f t="shared" si="5"/>
        <v>0</v>
      </c>
      <c r="K77" s="12">
        <v>0</v>
      </c>
      <c r="L77" s="12">
        <v>0</v>
      </c>
      <c r="M77" s="12"/>
      <c r="N77" s="12">
        <f t="shared" si="6"/>
        <v>0</v>
      </c>
    </row>
    <row r="78" spans="1:14" x14ac:dyDescent="0.15">
      <c r="A78" s="10"/>
      <c r="D78" s="6" t="s">
        <v>46</v>
      </c>
      <c r="F78" s="12">
        <v>0</v>
      </c>
      <c r="G78" s="12">
        <v>0</v>
      </c>
      <c r="H78" s="12">
        <v>0</v>
      </c>
      <c r="I78" s="12">
        <v>0</v>
      </c>
      <c r="J78" s="12">
        <f t="shared" si="5"/>
        <v>0</v>
      </c>
      <c r="K78" s="12">
        <v>0</v>
      </c>
      <c r="L78" s="12">
        <v>264117</v>
      </c>
      <c r="M78" s="12"/>
      <c r="N78" s="12">
        <f t="shared" si="6"/>
        <v>264117</v>
      </c>
    </row>
    <row r="79" spans="1:14" x14ac:dyDescent="0.15">
      <c r="A79" s="10"/>
      <c r="D79" s="6" t="s">
        <v>47</v>
      </c>
      <c r="F79" s="12">
        <v>0</v>
      </c>
      <c r="G79" s="12">
        <v>0</v>
      </c>
      <c r="H79" s="12">
        <v>0</v>
      </c>
      <c r="I79" s="12">
        <v>0</v>
      </c>
      <c r="J79" s="12">
        <f t="shared" si="5"/>
        <v>0</v>
      </c>
      <c r="K79" s="12">
        <v>0</v>
      </c>
      <c r="L79" s="12">
        <v>317000</v>
      </c>
      <c r="M79" s="12"/>
      <c r="N79" s="12">
        <f t="shared" si="6"/>
        <v>317000</v>
      </c>
    </row>
    <row r="80" spans="1:14" x14ac:dyDescent="0.15">
      <c r="A80" s="10"/>
      <c r="D80" s="6" t="s">
        <v>58</v>
      </c>
      <c r="F80" s="12">
        <v>0</v>
      </c>
      <c r="G80" s="12">
        <v>0</v>
      </c>
      <c r="H80" s="12">
        <v>0</v>
      </c>
      <c r="I80" s="12">
        <v>0</v>
      </c>
      <c r="J80" s="12">
        <f t="shared" si="5"/>
        <v>0</v>
      </c>
      <c r="K80" s="12">
        <v>0</v>
      </c>
      <c r="L80" s="12">
        <v>200249</v>
      </c>
      <c r="M80" s="12"/>
      <c r="N80" s="12">
        <f t="shared" si="6"/>
        <v>200249</v>
      </c>
    </row>
    <row r="81" spans="1:14" x14ac:dyDescent="0.15">
      <c r="A81" s="10"/>
      <c r="D81" s="6" t="s">
        <v>48</v>
      </c>
      <c r="F81" s="12">
        <v>0</v>
      </c>
      <c r="G81" s="12">
        <v>0</v>
      </c>
      <c r="H81" s="12">
        <v>0</v>
      </c>
      <c r="I81" s="12">
        <v>0</v>
      </c>
      <c r="J81" s="12">
        <f t="shared" si="5"/>
        <v>0</v>
      </c>
      <c r="K81" s="12">
        <v>0</v>
      </c>
      <c r="L81" s="12">
        <v>745860</v>
      </c>
      <c r="M81" s="12"/>
      <c r="N81" s="12">
        <f t="shared" si="6"/>
        <v>745860</v>
      </c>
    </row>
    <row r="82" spans="1:14" x14ac:dyDescent="0.15">
      <c r="A82" s="10"/>
      <c r="D82" s="6" t="s">
        <v>51</v>
      </c>
      <c r="F82" s="12">
        <v>0</v>
      </c>
      <c r="G82" s="12">
        <v>0</v>
      </c>
      <c r="H82" s="12">
        <v>0</v>
      </c>
      <c r="I82" s="12">
        <v>0</v>
      </c>
      <c r="J82" s="12">
        <f t="shared" si="5"/>
        <v>0</v>
      </c>
      <c r="K82" s="12">
        <v>0</v>
      </c>
      <c r="L82" s="12">
        <v>11861</v>
      </c>
      <c r="M82" s="12"/>
      <c r="N82" s="12">
        <f t="shared" si="6"/>
        <v>11861</v>
      </c>
    </row>
    <row r="83" spans="1:14" x14ac:dyDescent="0.15">
      <c r="A83" s="10"/>
      <c r="D83" s="6" t="s">
        <v>52</v>
      </c>
      <c r="F83" s="12">
        <v>0</v>
      </c>
      <c r="G83" s="12">
        <v>0</v>
      </c>
      <c r="H83" s="12">
        <v>0</v>
      </c>
      <c r="I83" s="12">
        <v>0</v>
      </c>
      <c r="J83" s="12">
        <f t="shared" si="5"/>
        <v>0</v>
      </c>
      <c r="K83" s="12">
        <v>0</v>
      </c>
      <c r="L83" s="12">
        <v>0</v>
      </c>
      <c r="M83" s="12"/>
      <c r="N83" s="12">
        <f t="shared" si="6"/>
        <v>0</v>
      </c>
    </row>
    <row r="84" spans="1:14" x14ac:dyDescent="0.15">
      <c r="A84" s="10"/>
      <c r="D84" s="6" t="s">
        <v>53</v>
      </c>
      <c r="F84" s="12">
        <v>0</v>
      </c>
      <c r="G84" s="12">
        <v>0</v>
      </c>
      <c r="H84" s="12">
        <v>0</v>
      </c>
      <c r="I84" s="12">
        <v>0</v>
      </c>
      <c r="J84" s="12">
        <f t="shared" si="5"/>
        <v>0</v>
      </c>
      <c r="K84" s="12">
        <v>0</v>
      </c>
      <c r="L84" s="12">
        <v>0</v>
      </c>
      <c r="M84" s="12"/>
      <c r="N84" s="12">
        <f t="shared" si="6"/>
        <v>0</v>
      </c>
    </row>
    <row r="85" spans="1:14" x14ac:dyDescent="0.15">
      <c r="A85" s="10"/>
      <c r="D85" s="6" t="s">
        <v>54</v>
      </c>
      <c r="F85" s="12">
        <v>0</v>
      </c>
      <c r="G85" s="12">
        <v>0</v>
      </c>
      <c r="H85" s="12">
        <v>0</v>
      </c>
      <c r="I85" s="12">
        <v>0</v>
      </c>
      <c r="J85" s="12">
        <f t="shared" si="5"/>
        <v>0</v>
      </c>
      <c r="K85" s="12">
        <v>0</v>
      </c>
      <c r="L85" s="12">
        <v>639880</v>
      </c>
      <c r="M85" s="12"/>
      <c r="N85" s="12">
        <f t="shared" si="6"/>
        <v>639880</v>
      </c>
    </row>
    <row r="86" spans="1:14" s="27" customFormat="1" ht="17.25" customHeight="1" x14ac:dyDescent="0.15">
      <c r="A86" s="21"/>
      <c r="B86" s="20"/>
      <c r="C86" s="20" t="s">
        <v>59</v>
      </c>
      <c r="D86" s="20"/>
      <c r="E86" s="20"/>
      <c r="F86" s="22"/>
      <c r="G86" s="22"/>
      <c r="H86" s="22"/>
      <c r="I86" s="22"/>
      <c r="J86" s="23">
        <f>SUM(J32:J85)</f>
        <v>317192729</v>
      </c>
      <c r="K86" s="24">
        <v>3753770</v>
      </c>
      <c r="L86" s="25">
        <f>L61</f>
        <v>6531602</v>
      </c>
      <c r="M86" s="22"/>
      <c r="N86" s="26">
        <f>N31+N61</f>
        <v>327478101</v>
      </c>
    </row>
    <row r="87" spans="1:14" x14ac:dyDescent="0.15">
      <c r="A87" s="10"/>
      <c r="C87" s="6" t="s">
        <v>60</v>
      </c>
      <c r="F87" s="13"/>
      <c r="G87" s="13"/>
      <c r="H87" s="13"/>
      <c r="I87" s="13">
        <v>0</v>
      </c>
      <c r="J87" s="13">
        <v>821979</v>
      </c>
      <c r="K87" s="13">
        <v>0</v>
      </c>
      <c r="L87" s="13">
        <v>398</v>
      </c>
      <c r="M87" s="13"/>
      <c r="N87" s="13">
        <f t="shared" si="6"/>
        <v>822377</v>
      </c>
    </row>
    <row r="88" spans="1:14" x14ac:dyDescent="0.15">
      <c r="A88" s="10"/>
      <c r="C88" s="6" t="s">
        <v>61</v>
      </c>
      <c r="F88" s="12">
        <v>0</v>
      </c>
      <c r="G88" s="12">
        <v>0</v>
      </c>
      <c r="H88" s="12">
        <v>0</v>
      </c>
      <c r="I88" s="12">
        <v>0</v>
      </c>
      <c r="J88" s="12">
        <f t="shared" si="5"/>
        <v>0</v>
      </c>
      <c r="K88" s="12">
        <v>0</v>
      </c>
      <c r="L88" s="12">
        <v>0</v>
      </c>
      <c r="M88" s="12"/>
      <c r="N88" s="12">
        <f t="shared" si="6"/>
        <v>0</v>
      </c>
    </row>
    <row r="89" spans="1:14" ht="12.75" customHeight="1" x14ac:dyDescent="0.15">
      <c r="A89" s="10"/>
      <c r="C89" s="6" t="s">
        <v>62</v>
      </c>
      <c r="F89" s="12">
        <v>0</v>
      </c>
      <c r="G89" s="12">
        <v>0</v>
      </c>
      <c r="H89" s="12">
        <v>0</v>
      </c>
      <c r="I89" s="12">
        <v>0</v>
      </c>
      <c r="J89" s="12">
        <f t="shared" si="5"/>
        <v>0</v>
      </c>
      <c r="K89" s="12">
        <v>0</v>
      </c>
      <c r="L89" s="12">
        <v>0</v>
      </c>
      <c r="M89" s="12"/>
      <c r="N89" s="12">
        <f t="shared" si="6"/>
        <v>0</v>
      </c>
    </row>
    <row r="90" spans="1:14" ht="11.25" customHeight="1" x14ac:dyDescent="0.15">
      <c r="A90" s="10"/>
      <c r="C90" s="6" t="s">
        <v>63</v>
      </c>
      <c r="F90" s="12">
        <v>0</v>
      </c>
      <c r="G90" s="12">
        <v>0</v>
      </c>
      <c r="H90" s="12">
        <v>0</v>
      </c>
      <c r="I90" s="12">
        <v>0</v>
      </c>
      <c r="J90" s="12">
        <f t="shared" si="5"/>
        <v>0</v>
      </c>
      <c r="K90" s="12">
        <v>0</v>
      </c>
      <c r="L90" s="12">
        <v>0</v>
      </c>
      <c r="M90" s="12"/>
      <c r="N90" s="12">
        <f t="shared" si="6"/>
        <v>0</v>
      </c>
    </row>
    <row r="91" spans="1:14" x14ac:dyDescent="0.15">
      <c r="A91" s="10"/>
      <c r="C91" s="6" t="s">
        <v>64</v>
      </c>
      <c r="F91" s="13">
        <v>0</v>
      </c>
      <c r="G91" s="13">
        <v>0</v>
      </c>
      <c r="H91" s="13">
        <v>0</v>
      </c>
      <c r="I91" s="13">
        <v>0</v>
      </c>
      <c r="J91" s="13">
        <f t="shared" si="5"/>
        <v>0</v>
      </c>
      <c r="K91" s="13">
        <v>0</v>
      </c>
      <c r="L91" s="13">
        <v>0</v>
      </c>
      <c r="M91" s="13"/>
      <c r="N91" s="13">
        <f t="shared" si="6"/>
        <v>0</v>
      </c>
    </row>
    <row r="92" spans="1:14" x14ac:dyDescent="0.15">
      <c r="A92" s="10"/>
      <c r="B92" s="6" t="s">
        <v>65</v>
      </c>
      <c r="F92" s="13"/>
      <c r="G92" s="13"/>
      <c r="H92" s="13"/>
      <c r="I92" s="13">
        <v>0</v>
      </c>
      <c r="J92" s="13">
        <v>821979</v>
      </c>
      <c r="K92" s="13">
        <v>0</v>
      </c>
      <c r="L92" s="13">
        <v>398</v>
      </c>
      <c r="M92" s="13"/>
      <c r="N92" s="13">
        <f t="shared" si="6"/>
        <v>822377</v>
      </c>
    </row>
    <row r="93" spans="1:14" x14ac:dyDescent="0.15">
      <c r="A93" s="10" t="s">
        <v>66</v>
      </c>
      <c r="F93" s="12"/>
      <c r="G93" s="12"/>
      <c r="H93" s="12"/>
      <c r="I93" s="12"/>
      <c r="J93" s="12"/>
      <c r="K93" s="12"/>
      <c r="L93" s="12"/>
      <c r="M93" s="12"/>
      <c r="N93" s="12"/>
    </row>
    <row r="94" spans="1:14" x14ac:dyDescent="0.15">
      <c r="A94" s="10"/>
      <c r="B94" s="6" t="s">
        <v>67</v>
      </c>
      <c r="F94" s="12"/>
      <c r="G94" s="12"/>
      <c r="H94" s="12"/>
      <c r="I94" s="12"/>
      <c r="J94" s="12"/>
      <c r="K94" s="12"/>
      <c r="L94" s="12"/>
      <c r="M94" s="12"/>
      <c r="N94" s="12"/>
    </row>
    <row r="95" spans="1:14" x14ac:dyDescent="0.15">
      <c r="A95" s="10"/>
      <c r="C95" s="6" t="s">
        <v>68</v>
      </c>
      <c r="F95" s="12">
        <v>0</v>
      </c>
      <c r="G95" s="12">
        <v>0</v>
      </c>
      <c r="H95" s="12">
        <v>0</v>
      </c>
      <c r="I95" s="12">
        <v>0</v>
      </c>
      <c r="J95" s="12">
        <f>SUM(F95:I95)</f>
        <v>0</v>
      </c>
      <c r="K95" s="12">
        <v>0</v>
      </c>
      <c r="L95" s="12">
        <v>0</v>
      </c>
      <c r="M95" s="12"/>
      <c r="N95" s="12">
        <f>SUM(J95, K95, L95, M95)</f>
        <v>0</v>
      </c>
    </row>
    <row r="96" spans="1:14" x14ac:dyDescent="0.15">
      <c r="A96" s="10"/>
      <c r="C96" s="6" t="s">
        <v>69</v>
      </c>
      <c r="F96" s="12">
        <v>0</v>
      </c>
      <c r="G96" s="12">
        <v>0</v>
      </c>
      <c r="H96" s="12">
        <v>0</v>
      </c>
      <c r="I96" s="12">
        <v>0</v>
      </c>
      <c r="J96" s="12">
        <f>SUM(F96:I96)</f>
        <v>0</v>
      </c>
      <c r="K96" s="12">
        <v>0</v>
      </c>
      <c r="L96" s="12">
        <v>0</v>
      </c>
      <c r="M96" s="12"/>
      <c r="N96" s="12">
        <f>SUM(J96, K96, L96, M96)</f>
        <v>0</v>
      </c>
    </row>
    <row r="97" spans="1:14" x14ac:dyDescent="0.15">
      <c r="A97" s="10"/>
      <c r="D97" s="6" t="s">
        <v>70</v>
      </c>
      <c r="F97" s="12">
        <v>0</v>
      </c>
      <c r="G97" s="12">
        <v>0</v>
      </c>
      <c r="H97" s="12">
        <v>0</v>
      </c>
      <c r="I97" s="12">
        <v>0</v>
      </c>
      <c r="J97" s="12">
        <f>SUM(F97:I97)</f>
        <v>0</v>
      </c>
      <c r="K97" s="12">
        <v>0</v>
      </c>
      <c r="L97" s="12">
        <v>0</v>
      </c>
      <c r="M97" s="12"/>
      <c r="N97" s="12">
        <f>SUM(J97, K97, L97, M97)</f>
        <v>0</v>
      </c>
    </row>
    <row r="98" spans="1:14" x14ac:dyDescent="0.15">
      <c r="A98" s="10"/>
      <c r="C98" s="6" t="s">
        <v>71</v>
      </c>
      <c r="F98" s="13">
        <v>0</v>
      </c>
      <c r="G98" s="13">
        <v>0</v>
      </c>
      <c r="H98" s="13">
        <v>0</v>
      </c>
      <c r="I98" s="13">
        <v>0</v>
      </c>
      <c r="J98" s="13">
        <f>SUM(F98:I98)</f>
        <v>0</v>
      </c>
      <c r="K98" s="13">
        <v>0</v>
      </c>
      <c r="L98" s="13">
        <v>0</v>
      </c>
      <c r="M98" s="13"/>
      <c r="N98" s="13">
        <f>SUM(J98, K98, L98, M98)</f>
        <v>0</v>
      </c>
    </row>
    <row r="99" spans="1:14" x14ac:dyDescent="0.15">
      <c r="A99" s="10"/>
      <c r="B99" s="6" t="s">
        <v>72</v>
      </c>
      <c r="F99" s="12"/>
      <c r="G99" s="12"/>
      <c r="H99" s="12"/>
      <c r="I99" s="12"/>
      <c r="J99" s="12"/>
      <c r="K99" s="12"/>
      <c r="L99" s="12"/>
      <c r="M99" s="12"/>
      <c r="N99" s="12"/>
    </row>
    <row r="100" spans="1:14" x14ac:dyDescent="0.15">
      <c r="A100" s="10"/>
      <c r="C100" s="6" t="s">
        <v>73</v>
      </c>
      <c r="F100" s="12">
        <v>0</v>
      </c>
      <c r="G100" s="12">
        <v>1</v>
      </c>
      <c r="H100" s="12">
        <v>0</v>
      </c>
      <c r="I100" s="12">
        <v>0</v>
      </c>
      <c r="J100" s="12">
        <f t="shared" ref="J100:J102" si="7">SUM(F100:I100)</f>
        <v>1</v>
      </c>
      <c r="K100" s="12">
        <v>0</v>
      </c>
      <c r="L100" s="12">
        <v>0</v>
      </c>
      <c r="M100" s="12"/>
      <c r="N100" s="12">
        <f t="shared" ref="N100:N105" si="8">SUM(J100, K100, L100, M100)</f>
        <v>1</v>
      </c>
    </row>
    <row r="101" spans="1:14" x14ac:dyDescent="0.15">
      <c r="A101" s="10"/>
      <c r="D101" s="6" t="s">
        <v>74</v>
      </c>
      <c r="F101" s="12">
        <v>0</v>
      </c>
      <c r="G101" s="12">
        <v>1</v>
      </c>
      <c r="H101" s="12">
        <v>0</v>
      </c>
      <c r="I101" s="12">
        <v>0</v>
      </c>
      <c r="J101" s="12">
        <f t="shared" si="7"/>
        <v>1</v>
      </c>
      <c r="K101" s="12">
        <v>0</v>
      </c>
      <c r="L101" s="12">
        <v>0</v>
      </c>
      <c r="M101" s="12"/>
      <c r="N101" s="12">
        <f t="shared" si="8"/>
        <v>1</v>
      </c>
    </row>
    <row r="102" spans="1:14" x14ac:dyDescent="0.15">
      <c r="A102" s="10"/>
      <c r="D102" s="6" t="s">
        <v>75</v>
      </c>
      <c r="F102" s="12">
        <v>0</v>
      </c>
      <c r="G102" s="12">
        <v>0</v>
      </c>
      <c r="H102" s="12">
        <v>0</v>
      </c>
      <c r="I102" s="12">
        <v>0</v>
      </c>
      <c r="J102" s="12">
        <f t="shared" si="7"/>
        <v>0</v>
      </c>
      <c r="K102" s="12">
        <v>0</v>
      </c>
      <c r="L102" s="12">
        <v>0</v>
      </c>
      <c r="M102" s="12"/>
      <c r="N102" s="12">
        <f t="shared" si="8"/>
        <v>0</v>
      </c>
    </row>
    <row r="103" spans="1:14" x14ac:dyDescent="0.15">
      <c r="A103" s="10"/>
      <c r="C103" s="6" t="s">
        <v>76</v>
      </c>
      <c r="F103" s="13">
        <v>0</v>
      </c>
      <c r="G103" s="13">
        <v>1</v>
      </c>
      <c r="H103" s="13">
        <v>0</v>
      </c>
      <c r="I103" s="13">
        <v>0</v>
      </c>
      <c r="J103" s="13">
        <v>1</v>
      </c>
      <c r="K103" s="13">
        <v>0</v>
      </c>
      <c r="L103" s="13">
        <v>0</v>
      </c>
      <c r="M103" s="13"/>
      <c r="N103" s="13">
        <f t="shared" si="8"/>
        <v>1</v>
      </c>
    </row>
    <row r="104" spans="1:14" x14ac:dyDescent="0.15">
      <c r="A104" s="10"/>
      <c r="B104" s="6" t="s">
        <v>77</v>
      </c>
      <c r="F104" s="13"/>
      <c r="G104" s="13"/>
      <c r="H104" s="13"/>
      <c r="I104" s="13"/>
      <c r="J104" s="13">
        <v>-1</v>
      </c>
      <c r="K104" s="13">
        <v>0</v>
      </c>
      <c r="L104" s="13">
        <v>0</v>
      </c>
      <c r="M104" s="13"/>
      <c r="N104" s="13">
        <f t="shared" si="8"/>
        <v>-1</v>
      </c>
    </row>
    <row r="105" spans="1:14" x14ac:dyDescent="0.15">
      <c r="A105" s="21" t="s">
        <v>78</v>
      </c>
      <c r="B105" s="20"/>
      <c r="C105" s="20"/>
      <c r="D105" s="20"/>
      <c r="E105" s="20"/>
      <c r="F105" s="13"/>
      <c r="G105" s="13"/>
      <c r="H105" s="13"/>
      <c r="I105" s="13">
        <v>0</v>
      </c>
      <c r="J105" s="17">
        <v>821978</v>
      </c>
      <c r="K105" s="16">
        <v>0</v>
      </c>
      <c r="L105" s="18">
        <v>398</v>
      </c>
      <c r="M105" s="13"/>
      <c r="N105" s="19">
        <f t="shared" si="8"/>
        <v>822376</v>
      </c>
    </row>
    <row r="106" spans="1:14" x14ac:dyDescent="0.15">
      <c r="A106" s="21" t="s">
        <v>79</v>
      </c>
      <c r="B106" s="20"/>
      <c r="C106" s="20"/>
      <c r="D106" s="20"/>
      <c r="E106" s="20"/>
      <c r="F106" s="13"/>
      <c r="G106" s="13"/>
      <c r="H106" s="13"/>
      <c r="I106" s="13"/>
      <c r="J106" s="17">
        <v>109606213</v>
      </c>
      <c r="K106" s="16">
        <v>92395</v>
      </c>
      <c r="L106" s="18">
        <v>22546787</v>
      </c>
      <c r="M106" s="13"/>
      <c r="N106" s="19">
        <f>J106+K106+L106</f>
        <v>132245395</v>
      </c>
    </row>
    <row r="107" spans="1:14" x14ac:dyDescent="0.15">
      <c r="A107" s="21" t="s">
        <v>101</v>
      </c>
      <c r="B107" s="20"/>
      <c r="C107" s="20"/>
      <c r="D107" s="20"/>
      <c r="E107" s="20"/>
      <c r="F107" s="13"/>
      <c r="G107" s="13"/>
      <c r="H107" s="13"/>
      <c r="I107" s="13"/>
      <c r="J107" s="17">
        <f>J105+J106</f>
        <v>110428191</v>
      </c>
      <c r="K107" s="16">
        <f>K105+K106</f>
        <v>92395</v>
      </c>
      <c r="L107" s="18">
        <f>L105+L106</f>
        <v>22547185</v>
      </c>
      <c r="M107" s="13"/>
      <c r="N107" s="19">
        <f>J107+K107+L107</f>
        <v>133067771</v>
      </c>
    </row>
    <row r="108" spans="1:14" x14ac:dyDescent="0.15">
      <c r="A108" s="10" t="s">
        <v>80</v>
      </c>
      <c r="F108" s="12"/>
      <c r="G108" s="12"/>
      <c r="H108" s="12"/>
      <c r="I108" s="12"/>
      <c r="J108" s="12"/>
      <c r="K108" s="12"/>
      <c r="L108" s="12"/>
      <c r="M108" s="12"/>
      <c r="N108" s="12"/>
    </row>
    <row r="109" spans="1:14" x14ac:dyDescent="0.15">
      <c r="A109" s="10" t="s">
        <v>81</v>
      </c>
      <c r="F109" s="12"/>
      <c r="G109" s="12"/>
      <c r="H109" s="12"/>
      <c r="I109" s="12"/>
      <c r="J109" s="12"/>
      <c r="K109" s="12"/>
      <c r="L109" s="12"/>
      <c r="M109" s="12"/>
      <c r="N109" s="12"/>
    </row>
    <row r="110" spans="1:14" x14ac:dyDescent="0.15">
      <c r="A110" s="10"/>
      <c r="B110" s="6" t="s">
        <v>82</v>
      </c>
      <c r="F110" s="13">
        <v>0</v>
      </c>
      <c r="G110" s="13">
        <v>0</v>
      </c>
      <c r="H110" s="13">
        <v>0</v>
      </c>
      <c r="I110" s="13">
        <v>0</v>
      </c>
      <c r="J110" s="13">
        <f>SUM(F110:I110)</f>
        <v>0</v>
      </c>
      <c r="K110" s="13">
        <v>0</v>
      </c>
      <c r="L110" s="13">
        <v>0</v>
      </c>
      <c r="M110" s="13"/>
      <c r="N110" s="13">
        <f>SUM(J110, K110, L110, M110)</f>
        <v>0</v>
      </c>
    </row>
    <row r="111" spans="1:14" x14ac:dyDescent="0.15">
      <c r="A111" s="10" t="s">
        <v>83</v>
      </c>
      <c r="F111" s="12"/>
      <c r="G111" s="12"/>
      <c r="H111" s="12"/>
      <c r="I111" s="12"/>
      <c r="J111" s="12"/>
      <c r="K111" s="12"/>
      <c r="L111" s="12"/>
      <c r="M111" s="12"/>
      <c r="N111" s="12"/>
    </row>
    <row r="112" spans="1:14" x14ac:dyDescent="0.15">
      <c r="A112" s="10"/>
      <c r="B112" s="6" t="s">
        <v>84</v>
      </c>
      <c r="F112" s="13">
        <v>0</v>
      </c>
      <c r="G112" s="13">
        <v>0</v>
      </c>
      <c r="H112" s="13">
        <v>0</v>
      </c>
      <c r="I112" s="13">
        <v>0</v>
      </c>
      <c r="J112" s="13">
        <f>SUM(F112:I112)</f>
        <v>0</v>
      </c>
      <c r="K112" s="13">
        <v>0</v>
      </c>
      <c r="L112" s="13">
        <v>0</v>
      </c>
      <c r="M112" s="13"/>
      <c r="N112" s="13">
        <f>SUM(J112, K112, L112, M112)</f>
        <v>0</v>
      </c>
    </row>
    <row r="113" spans="1:14" x14ac:dyDescent="0.15">
      <c r="A113" s="10" t="s">
        <v>85</v>
      </c>
      <c r="F113" s="13">
        <v>0</v>
      </c>
      <c r="G113" s="13">
        <v>0</v>
      </c>
      <c r="H113" s="13">
        <v>0</v>
      </c>
      <c r="I113" s="13">
        <v>0</v>
      </c>
      <c r="J113" s="13">
        <f>SUM(F113:I113)</f>
        <v>0</v>
      </c>
      <c r="K113" s="13">
        <v>0</v>
      </c>
      <c r="L113" s="13">
        <v>0</v>
      </c>
      <c r="M113" s="13"/>
      <c r="N113" s="13">
        <f>SUM(J113, K113, L113, M113)</f>
        <v>0</v>
      </c>
    </row>
    <row r="114" spans="1:14" x14ac:dyDescent="0.15">
      <c r="A114" s="10" t="s">
        <v>86</v>
      </c>
      <c r="F114" s="13"/>
      <c r="G114" s="13"/>
      <c r="H114" s="13"/>
      <c r="I114" s="13"/>
      <c r="J114" s="13">
        <v>0</v>
      </c>
      <c r="K114" s="13">
        <v>0</v>
      </c>
      <c r="L114" s="13">
        <v>0</v>
      </c>
      <c r="M114" s="13"/>
      <c r="N114" s="13">
        <f>SUM(J114, K114, L114, M114)</f>
        <v>0</v>
      </c>
    </row>
    <row r="115" spans="1:14" x14ac:dyDescent="0.15">
      <c r="A115" s="10" t="s">
        <v>87</v>
      </c>
      <c r="F115" s="13"/>
      <c r="G115" s="13"/>
      <c r="H115" s="13"/>
      <c r="I115" s="13"/>
      <c r="J115" s="13">
        <f>J113+J114</f>
        <v>0</v>
      </c>
      <c r="K115" s="13">
        <v>0</v>
      </c>
      <c r="L115" s="13">
        <v>0</v>
      </c>
      <c r="M115" s="13"/>
      <c r="N115" s="13">
        <f>SUM(J115, K115, L115, M115)</f>
        <v>0</v>
      </c>
    </row>
    <row r="116" spans="1:14" ht="18" customHeight="1" thickBot="1" x14ac:dyDescent="0.2">
      <c r="A116" s="32" t="s">
        <v>88</v>
      </c>
      <c r="B116" s="33"/>
      <c r="C116" s="33"/>
      <c r="D116" s="33"/>
      <c r="E116" s="33"/>
      <c r="F116" s="14"/>
      <c r="G116" s="14"/>
      <c r="H116" s="14"/>
      <c r="I116" s="14"/>
      <c r="J116" s="29">
        <f>J107+J115</f>
        <v>110428191</v>
      </c>
      <c r="K116" s="28">
        <f>K107</f>
        <v>92395</v>
      </c>
      <c r="L116" s="30">
        <f>L107</f>
        <v>22547185</v>
      </c>
      <c r="M116" s="14"/>
      <c r="N116" s="31">
        <f>SUM(J116, K116, L116, M116)</f>
        <v>133067771</v>
      </c>
    </row>
    <row r="117" spans="1:14" ht="14.25" thickTop="1" x14ac:dyDescent="0.15"/>
  </sheetData>
  <mergeCells count="7">
    <mergeCell ref="A1:N1"/>
    <mergeCell ref="N4:N5"/>
    <mergeCell ref="A4:E5"/>
    <mergeCell ref="F4:J4"/>
    <mergeCell ref="K4:K5"/>
    <mergeCell ref="L4:L5"/>
    <mergeCell ref="M4:M5"/>
  </mergeCells>
  <phoneticPr fontId="1"/>
  <pageMargins left="0.39370078740157483" right="0.19685039370078741" top="0.19685039370078741" bottom="7.874015748031496E-2" header="0.51181102362204722" footer="0.51181102362204722"/>
  <pageSetup paperSize="9"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正味財産増減計算書内訳表</vt:lpstr>
      <vt:lpstr>正味財産増減計算書内訳表!Print_Titles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淡路市シルバー人材センター</cp:lastModifiedBy>
  <cp:lastPrinted>2025-05-14T04:48:43Z</cp:lastPrinted>
  <dcterms:created xsi:type="dcterms:W3CDTF">1997-01-08T22:48:59Z</dcterms:created>
  <dcterms:modified xsi:type="dcterms:W3CDTF">2025-05-14T04:49:03Z</dcterms:modified>
</cp:coreProperties>
</file>