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SL8PC007\Desktop\令和6年度総会資料\議案書印刷データ\"/>
    </mc:Choice>
  </mc:AlternateContent>
  <xr:revisionPtr revIDLastSave="0" documentId="13_ncr:1_{A9700232-96EF-4879-A652-50DBFDDEE923}" xr6:coauthVersionLast="47" xr6:coauthVersionMax="47" xr10:uidLastSave="{00000000-0000-0000-0000-000000000000}"/>
  <bookViews>
    <workbookView xWindow="-120" yWindow="-120" windowWidth="29040" windowHeight="15840" tabRatio="853" firstSheet="1" activeTab="1" xr2:uid="{00000000-000D-0000-FFFF-FFFF00000000}"/>
  </bookViews>
  <sheets>
    <sheet name="Graph1" sheetId="34" state="hidden" r:id="rId1"/>
    <sheet name="Ｒ６収支予算内訳表" sheetId="74" r:id="rId2"/>
  </sheets>
  <definedNames>
    <definedName name="Access_Button" hidden="1">"AJｸﾗｽ分析_uo_cn_chk_base_List"</definedName>
    <definedName name="AccessDatabase" hidden="1">"C:\WINDOWS\ﾃﾞｽｸﾄｯﾌﾟ\AJｸﾗｽ分析.mdb"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9" i="74" l="1"/>
  <c r="N89" i="74" s="1"/>
  <c r="K88" i="74"/>
  <c r="K87" i="74"/>
  <c r="N87" i="74" s="1"/>
  <c r="K85" i="74"/>
  <c r="N85" i="74" s="1"/>
  <c r="K84" i="74"/>
  <c r="N84" i="74" s="1"/>
  <c r="K83" i="74"/>
  <c r="N83" i="74" s="1"/>
  <c r="K82" i="74"/>
  <c r="N82" i="74" s="1"/>
  <c r="N81" i="74"/>
  <c r="K81" i="74"/>
  <c r="N80" i="74"/>
  <c r="K80" i="74"/>
  <c r="K79" i="74"/>
  <c r="N79" i="74" s="1"/>
  <c r="K78" i="74"/>
  <c r="N78" i="74" s="1"/>
  <c r="K77" i="74"/>
  <c r="N77" i="74" s="1"/>
  <c r="K76" i="74"/>
  <c r="N76" i="74" s="1"/>
  <c r="N75" i="74"/>
  <c r="K75" i="74"/>
  <c r="N74" i="74"/>
  <c r="K74" i="74"/>
  <c r="K73" i="74"/>
  <c r="N73" i="74" s="1"/>
  <c r="N72" i="74"/>
  <c r="K72" i="74"/>
  <c r="K71" i="74"/>
  <c r="N71" i="74" s="1"/>
  <c r="N70" i="74"/>
  <c r="K70" i="74"/>
  <c r="N69" i="74"/>
  <c r="K69" i="74"/>
  <c r="N68" i="74"/>
  <c r="K68" i="74"/>
  <c r="M67" i="74"/>
  <c r="K67" i="74"/>
  <c r="N66" i="74"/>
  <c r="K66" i="74"/>
  <c r="K65" i="74"/>
  <c r="N65" i="74" s="1"/>
  <c r="N64" i="74"/>
  <c r="K64" i="74"/>
  <c r="N63" i="74"/>
  <c r="K63" i="74"/>
  <c r="N62" i="74"/>
  <c r="K62" i="74"/>
  <c r="K61" i="74"/>
  <c r="N61" i="74" s="1"/>
  <c r="K60" i="74"/>
  <c r="N60" i="74" s="1"/>
  <c r="K59" i="74"/>
  <c r="N59" i="74" s="1"/>
  <c r="K58" i="74"/>
  <c r="N58" i="74" s="1"/>
  <c r="K57" i="74"/>
  <c r="N57" i="74" s="1"/>
  <c r="K56" i="74"/>
  <c r="N56" i="74" s="1"/>
  <c r="K55" i="74"/>
  <c r="N55" i="74" s="1"/>
  <c r="K54" i="74"/>
  <c r="N54" i="74" s="1"/>
  <c r="K53" i="74"/>
  <c r="N53" i="74" s="1"/>
  <c r="N52" i="74"/>
  <c r="K52" i="74"/>
  <c r="N51" i="74"/>
  <c r="K51" i="74"/>
  <c r="N50" i="74"/>
  <c r="K50" i="74"/>
  <c r="N49" i="74"/>
  <c r="K49" i="74"/>
  <c r="K48" i="74"/>
  <c r="N48" i="74" s="1"/>
  <c r="K47" i="74"/>
  <c r="N47" i="74" s="1"/>
  <c r="N46" i="74"/>
  <c r="K46" i="74"/>
  <c r="N45" i="74"/>
  <c r="K45" i="74"/>
  <c r="N44" i="74"/>
  <c r="K44" i="74"/>
  <c r="K43" i="74"/>
  <c r="N43" i="74" s="1"/>
  <c r="K42" i="74"/>
  <c r="N42" i="74" s="1"/>
  <c r="N41" i="74"/>
  <c r="K41" i="74"/>
  <c r="N40" i="74"/>
  <c r="K40" i="74"/>
  <c r="N39" i="74"/>
  <c r="K39" i="74"/>
  <c r="M38" i="74"/>
  <c r="L38" i="74"/>
  <c r="L86" i="74" s="1"/>
  <c r="J38" i="74"/>
  <c r="J86" i="74" s="1"/>
  <c r="I38" i="74"/>
  <c r="I86" i="74" s="1"/>
  <c r="H38" i="74"/>
  <c r="H86" i="74" s="1"/>
  <c r="G38" i="74"/>
  <c r="G86" i="74" s="1"/>
  <c r="F38" i="74"/>
  <c r="F86" i="74" s="1"/>
  <c r="K37" i="74"/>
  <c r="N35" i="74"/>
  <c r="K35" i="74"/>
  <c r="K34" i="74"/>
  <c r="N34" i="74" s="1"/>
  <c r="M33" i="74"/>
  <c r="L33" i="74"/>
  <c r="J33" i="74"/>
  <c r="H33" i="74"/>
  <c r="G33" i="74"/>
  <c r="F33" i="74"/>
  <c r="N32" i="74"/>
  <c r="K32" i="74"/>
  <c r="J31" i="74"/>
  <c r="K31" i="74" s="1"/>
  <c r="N31" i="74" s="1"/>
  <c r="I31" i="74"/>
  <c r="H31" i="74"/>
  <c r="G31" i="74"/>
  <c r="F31" i="74"/>
  <c r="K30" i="74"/>
  <c r="N30" i="74" s="1"/>
  <c r="M29" i="74"/>
  <c r="L29" i="74"/>
  <c r="J29" i="74"/>
  <c r="I29" i="74"/>
  <c r="H29" i="74"/>
  <c r="G29" i="74"/>
  <c r="F29" i="74"/>
  <c r="N28" i="74"/>
  <c r="K28" i="74"/>
  <c r="K27" i="74"/>
  <c r="N27" i="74" s="1"/>
  <c r="K26" i="74"/>
  <c r="M25" i="74"/>
  <c r="L25" i="74"/>
  <c r="J25" i="74"/>
  <c r="I25" i="74"/>
  <c r="H25" i="74"/>
  <c r="G25" i="74"/>
  <c r="F25" i="74"/>
  <c r="K24" i="74"/>
  <c r="K23" i="74" s="1"/>
  <c r="M23" i="74"/>
  <c r="L23" i="74"/>
  <c r="L36" i="74" s="1"/>
  <c r="L90" i="74" s="1"/>
  <c r="J23" i="74"/>
  <c r="I23" i="74"/>
  <c r="H23" i="74"/>
  <c r="G23" i="74"/>
  <c r="F23" i="74"/>
  <c r="K22" i="74"/>
  <c r="K21" i="74" s="1"/>
  <c r="N21" i="74" s="1"/>
  <c r="J21" i="74"/>
  <c r="I21" i="74"/>
  <c r="H21" i="74"/>
  <c r="G21" i="74"/>
  <c r="F21" i="74"/>
  <c r="K20" i="74"/>
  <c r="N20" i="74" s="1"/>
  <c r="N19" i="74"/>
  <c r="K19" i="74"/>
  <c r="K18" i="74"/>
  <c r="K17" i="74" s="1"/>
  <c r="N17" i="74" s="1"/>
  <c r="J17" i="74"/>
  <c r="I17" i="74"/>
  <c r="H17" i="74"/>
  <c r="G17" i="74"/>
  <c r="F17" i="74"/>
  <c r="N16" i="74"/>
  <c r="K16" i="74"/>
  <c r="J15" i="74"/>
  <c r="K15" i="74" s="1"/>
  <c r="N15" i="74" s="1"/>
  <c r="I15" i="74"/>
  <c r="H15" i="74"/>
  <c r="G15" i="74"/>
  <c r="F15" i="74"/>
  <c r="K14" i="74"/>
  <c r="N14" i="74" s="1"/>
  <c r="K13" i="74"/>
  <c r="N13" i="74" s="1"/>
  <c r="N12" i="74"/>
  <c r="K12" i="74"/>
  <c r="K11" i="74" s="1"/>
  <c r="N11" i="74" s="1"/>
  <c r="M11" i="74"/>
  <c r="J11" i="74"/>
  <c r="I11" i="74"/>
  <c r="H11" i="74"/>
  <c r="G11" i="74"/>
  <c r="F11" i="74"/>
  <c r="F36" i="74" s="1"/>
  <c r="N23" i="74" l="1"/>
  <c r="M36" i="74"/>
  <c r="M90" i="74" s="1"/>
  <c r="K29" i="74"/>
  <c r="N29" i="74" s="1"/>
  <c r="H36" i="74"/>
  <c r="H90" i="74" s="1"/>
  <c r="G36" i="74"/>
  <c r="G90" i="74" s="1"/>
  <c r="N22" i="74"/>
  <c r="N18" i="74"/>
  <c r="N24" i="74"/>
  <c r="K33" i="74"/>
  <c r="N33" i="74" s="1"/>
  <c r="L88" i="74"/>
  <c r="N88" i="74" s="1"/>
  <c r="M88" i="74"/>
  <c r="I36" i="74"/>
  <c r="I90" i="74" s="1"/>
  <c r="J36" i="74"/>
  <c r="J90" i="74" s="1"/>
  <c r="K25" i="74"/>
  <c r="N25" i="74" s="1"/>
  <c r="N26" i="74"/>
  <c r="N67" i="74"/>
  <c r="M86" i="74"/>
  <c r="K38" i="74"/>
  <c r="K36" i="74" l="1"/>
  <c r="N36" i="74" s="1"/>
  <c r="K86" i="74"/>
  <c r="N86" i="74" s="1"/>
  <c r="N38" i="74"/>
  <c r="K90" i="74" l="1"/>
  <c r="N90" i="74"/>
  <c r="N92" i="74" s="1"/>
  <c r="N93" i="74" s="1"/>
</calcChain>
</file>

<file path=xl/sharedStrings.xml><?xml version="1.0" encoding="utf-8"?>
<sst xmlns="http://schemas.openxmlformats.org/spreadsheetml/2006/main" count="103" uniqueCount="78">
  <si>
    <t>　</t>
    <phoneticPr fontId="4"/>
  </si>
  <si>
    <t>法人会計</t>
  </si>
  <si>
    <t>法定福利費</t>
  </si>
  <si>
    <t>通信運搬費</t>
  </si>
  <si>
    <t>印刷製本費</t>
  </si>
  <si>
    <t>会議費</t>
  </si>
  <si>
    <t>賃借料</t>
  </si>
  <si>
    <t>租税公課</t>
  </si>
  <si>
    <t>委託費</t>
  </si>
  <si>
    <t>支払手数料</t>
  </si>
  <si>
    <t>雑費</t>
  </si>
  <si>
    <t>科目</t>
  </si>
  <si>
    <t>公益目的事業会計</t>
    <phoneticPr fontId="4"/>
  </si>
  <si>
    <t>その他会計</t>
  </si>
  <si>
    <t>合計</t>
  </si>
  <si>
    <t>シルバー人材センター事業</t>
    <phoneticPr fontId="4"/>
  </si>
  <si>
    <t>小計</t>
  </si>
  <si>
    <t>会員福利厚生事業</t>
  </si>
  <si>
    <t>就業機会提供事業</t>
  </si>
  <si>
    <r>
      <t xml:space="preserve">施設の管理
</t>
    </r>
    <r>
      <rPr>
        <sz val="7.5"/>
        <rFont val="ＭＳ ゴシック"/>
        <family val="3"/>
        <charset val="128"/>
      </rPr>
      <t>(高齢者ふれあいセンター)</t>
    </r>
    <phoneticPr fontId="4"/>
  </si>
  <si>
    <t>就業機会確保事業</t>
  </si>
  <si>
    <t>高齢者活用・現役世代
雇用サポート事業</t>
    <phoneticPr fontId="4"/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</si>
  <si>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</si>
  <si>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</si>
  <si>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</si>
  <si>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</si>
  <si>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</si>
  <si>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</si>
  <si>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</si>
  <si>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</si>
  <si>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独自事業収益</t>
  </si>
  <si>
    <t>受託事業収益(施設の管理業務)</t>
  </si>
  <si>
    <t>受取会費</t>
  </si>
  <si>
    <t>正会員受取会費</t>
  </si>
  <si>
    <t>受取補助金等</t>
  </si>
  <si>
    <t>受取連合交付金</t>
  </si>
  <si>
    <t>受取（市）補助金</t>
  </si>
  <si>
    <t>受取連合助成金</t>
  </si>
  <si>
    <t>受取負担金</t>
  </si>
  <si>
    <t>特定資産運用益</t>
  </si>
  <si>
    <t>特定資産受取利息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</si>
  <si>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</si>
  <si>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</si>
  <si>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</si>
  <si>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</si>
  <si>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</si>
  <si>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</si>
  <si>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</si>
  <si>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役員報酬</t>
  </si>
  <si>
    <t>給料手当</t>
  </si>
  <si>
    <t>退職給付費用</t>
  </si>
  <si>
    <t>福利厚生費</t>
  </si>
  <si>
    <t>旅費交通費</t>
  </si>
  <si>
    <t>減価償却費</t>
  </si>
  <si>
    <t>什器備品費</t>
  </si>
  <si>
    <t>消耗品費</t>
  </si>
  <si>
    <t>修繕費</t>
  </si>
  <si>
    <t>光熱水料費</t>
  </si>
  <si>
    <t>保険料</t>
  </si>
  <si>
    <t>諸謝金</t>
  </si>
  <si>
    <t>支払負担金</t>
  </si>
  <si>
    <t>組織活動会議費</t>
  </si>
  <si>
    <t>研修費</t>
  </si>
  <si>
    <t>教材費</t>
  </si>
  <si>
    <t>貸倒損失</t>
  </si>
  <si>
    <t>管理費</t>
  </si>
  <si>
    <t>役員等旅費交通費</t>
  </si>
  <si>
    <t>経常費用計</t>
  </si>
  <si>
    <t>当期経常増減額</t>
  </si>
  <si>
    <t xml:space="preserve"> 2.経常外増減の部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</si>
  <si>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</si>
  <si>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</si>
  <si>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</si>
  <si>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</si>
  <si>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 正味財産期末残高</t>
    <phoneticPr fontId="4"/>
  </si>
  <si>
    <t>ﾌﾘｰﾗﾝｽ就業環境促進事業事業</t>
    <rPh sb="6" eb="8">
      <t>シュウギョウ</t>
    </rPh>
    <rPh sb="8" eb="10">
      <t>カンキョウ</t>
    </rPh>
    <rPh sb="10" eb="12">
      <t>ソクシン</t>
    </rPh>
    <rPh sb="12" eb="14">
      <t>ジギョウ</t>
    </rPh>
    <rPh sb="14" eb="16">
      <t>ジギョウ</t>
    </rPh>
    <phoneticPr fontId="4"/>
  </si>
  <si>
    <t>令和６年度　収　支　予　算　書　内　訳　表</t>
    <rPh sb="0" eb="1">
      <t>レイ</t>
    </rPh>
    <rPh sb="1" eb="2">
      <t>ワ</t>
    </rPh>
    <rPh sb="3" eb="4">
      <t>ネン</t>
    </rPh>
    <rPh sb="4" eb="5">
      <t>ド</t>
    </rPh>
    <rPh sb="6" eb="7">
      <t>オサム</t>
    </rPh>
    <rPh sb="8" eb="9">
      <t>ササ</t>
    </rPh>
    <rPh sb="10" eb="11">
      <t>ヨ</t>
    </rPh>
    <rPh sb="12" eb="13">
      <t>ザン</t>
    </rPh>
    <rPh sb="14" eb="15">
      <t>ショ</t>
    </rPh>
    <rPh sb="16" eb="17">
      <t>ナイ</t>
    </rPh>
    <rPh sb="18" eb="19">
      <t>ヤク</t>
    </rPh>
    <rPh sb="20" eb="21">
      <t>オモテ</t>
    </rPh>
    <phoneticPr fontId="4"/>
  </si>
  <si>
    <t>令和6年4月1日から令和7年3月31日まで</t>
    <rPh sb="0" eb="2">
      <t>レイワ</t>
    </rPh>
    <rPh sb="3" eb="4">
      <t>ネン</t>
    </rPh>
    <rPh sb="5" eb="6">
      <t>ツキ</t>
    </rPh>
    <rPh sb="7" eb="8">
      <t>ニチ</t>
    </rPh>
    <rPh sb="10" eb="12">
      <t>レイワ</t>
    </rPh>
    <rPh sb="13" eb="14">
      <t>ネン</t>
    </rPh>
    <rPh sb="15" eb="16">
      <t>ツキ</t>
    </rPh>
    <rPh sb="18" eb="19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</si>
</sst>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7.5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</cellStyleXfs>
  <cellXfs count="39">
    <xf numFmtId="0" fontId="0" fillId="0" borderId="0" xfId="0">
      <alignment vertical="center"/>
    </xf>
    <xf numFmtId="0" fontId="5" fillId="0" borderId="0" xfId="0" applyFont="1" applyAlignment="1"/>
    <xf numFmtId="176" fontId="5" fillId="0" borderId="0" xfId="0" applyNumberFormat="1" applyFont="1" applyAlignment="1"/>
    <xf numFmtId="0" fontId="5" fillId="0" borderId="0" xfId="0" applyFont="1" applyAlignment="1">
      <alignment horizontal="centerContinuous"/>
    </xf>
    <xf numFmtId="176" fontId="5" fillId="0" borderId="0" xfId="0" applyNumberFormat="1" applyFont="1" applyAlignment="1">
      <alignment horizontal="center"/>
    </xf>
    <xf numFmtId="0" fontId="10" fillId="0" borderId="0" xfId="0" applyFont="1" applyAlignment="1">
      <alignment horizontal="centerContinuous"/>
    </xf>
    <xf numFmtId="176" fontId="9" fillId="0" borderId="0" xfId="0" applyNumberFormat="1" applyFont="1" applyAlignment="1">
      <alignment horizontal="center"/>
    </xf>
    <xf numFmtId="0" fontId="9" fillId="0" borderId="0" xfId="0" applyFont="1" applyAlignme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2" borderId="4" xfId="0" applyFont="1" applyFill="1" applyBorder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 wrapText="1" shrinkToFit="1"/>
    </xf>
    <xf numFmtId="0" fontId="5" fillId="0" borderId="8" xfId="0" applyFont="1" applyBorder="1" applyAlignment="1"/>
    <xf numFmtId="0" fontId="5" fillId="0" borderId="10" xfId="0" applyFont="1" applyBorder="1" applyAlignment="1"/>
    <xf numFmtId="0" fontId="5" fillId="0" borderId="9" xfId="0" applyFont="1" applyBorder="1" applyAlignment="1"/>
    <xf numFmtId="176" fontId="5" fillId="0" borderId="4" xfId="0" applyNumberFormat="1" applyFont="1" applyBorder="1" applyAlignment="1"/>
    <xf numFmtId="176" fontId="5" fillId="0" borderId="10" xfId="0" applyNumberFormat="1" applyFont="1" applyBorder="1" applyAlignment="1"/>
    <xf numFmtId="14" fontId="7" fillId="0" borderId="0" xfId="0" applyNumberFormat="1" applyFont="1" applyAlignment="1">
      <alignment horizontal="centerContinuous"/>
    </xf>
    <xf numFmtId="0" fontId="5" fillId="0" borderId="5" xfId="0" applyFont="1" applyBorder="1" applyAlignment="1"/>
    <xf numFmtId="0" fontId="5" fillId="0" borderId="6" xfId="0" applyFont="1" applyBorder="1" applyAlignment="1"/>
    <xf numFmtId="0" fontId="5" fillId="0" borderId="7" xfId="0" applyFont="1" applyBorder="1" applyAlignment="1"/>
    <xf numFmtId="176" fontId="5" fillId="0" borderId="1" xfId="0" applyNumberFormat="1" applyFont="1" applyBorder="1" applyAlignment="1"/>
    <xf numFmtId="0" fontId="5" fillId="0" borderId="13" xfId="0" applyFont="1" applyBorder="1" applyAlignment="1"/>
    <xf numFmtId="0" fontId="5" fillId="0" borderId="14" xfId="0" applyFont="1" applyBorder="1" applyAlignment="1"/>
    <xf numFmtId="0" fontId="5" fillId="0" borderId="15" xfId="0" applyFont="1" applyBorder="1" applyAlignment="1"/>
    <xf numFmtId="176" fontId="5" fillId="0" borderId="12" xfId="0" applyNumberFormat="1" applyFont="1" applyBorder="1" applyAlignment="1"/>
    <xf numFmtId="0" fontId="8" fillId="2" borderId="4" xfId="0" applyFont="1" applyFill="1" applyBorder="1" applyAlignment="1">
      <alignment horizontal="center" vertical="center" wrapText="1" shrinkToFit="1"/>
    </xf>
    <xf numFmtId="176" fontId="5" fillId="3" borderId="12" xfId="0" applyNumberFormat="1" applyFont="1" applyFill="1" applyBorder="1" applyAlignment="1"/>
    <xf numFmtId="176" fontId="5" fillId="3" borderId="1" xfId="0" applyNumberFormat="1" applyFont="1" applyFill="1" applyBorder="1" applyAlignment="1"/>
    <xf numFmtId="176" fontId="5" fillId="3" borderId="4" xfId="0" applyNumberFormat="1" applyFont="1" applyFill="1" applyBorder="1" applyAlignment="1"/>
    <xf numFmtId="0" fontId="10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/>
    </xf>
  </cellXfs>
  <cellStyles count="7">
    <cellStyle name="桁区切り 2" xfId="2" xr:uid="{00000000-0005-0000-0000-000002000000}"/>
    <cellStyle name="桁区切り 3" xfId="4" xr:uid="{B2D239E0-DFD1-4C06-A891-3A4C54B2A106}"/>
    <cellStyle name="桁区切り 4" xfId="5" xr:uid="{1AE8F9F9-AB9C-4E2E-9A70-6CC2176DAD83}"/>
    <cellStyle name="標準" xfId="0" builtinId="0"/>
    <cellStyle name="標準 2" xfId="1" xr:uid="{00000000-0005-0000-0000-000004000000}"/>
    <cellStyle name="標準 3" xfId="3" xr:uid="{889006AA-C36C-4D32-B5FD-C71BF6F060AD}"/>
    <cellStyle name="標準 4" xfId="6" xr:uid="{8CE19C9C-B48C-4915-828D-264B864447A7}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DB63-415E-94D2-452A7F792845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ED7D31"/>
            </a:solidFill>
            <a:ln w="25400"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DB63-415E-94D2-452A7F792845}"/>
            </c:ext>
          </c:extLst>
        </c:ser>
        <c:ser>
          <c:idx val="2"/>
          <c:order val="2"/>
          <c:tx>
            <c:v>職員!#REF!</c:v>
          </c:tx>
          <c:spPr>
            <a:solidFill>
              <a:srgbClr val="A5A5A5"/>
            </a:solidFill>
            <a:ln w="25400"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DB63-415E-94D2-452A7F792845}"/>
            </c:ext>
          </c:extLst>
        </c:ser>
        <c:ser>
          <c:idx val="3"/>
          <c:order val="3"/>
          <c:tx>
            <c:v>職員!#REF!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38"/>
                <c:pt idx="19">
                  <c:v>0</c:v>
                </c:pt>
                <c:pt idx="20">
                  <c:v>-1651200</c:v>
                </c:pt>
                <c:pt idx="22">
                  <c:v>-401933</c:v>
                </c:pt>
                <c:pt idx="32">
                  <c:v>-1651200</c:v>
                </c:pt>
                <c:pt idx="33">
                  <c:v>0</c:v>
                </c:pt>
                <c:pt idx="34">
                  <c:v>-401933</c:v>
                </c:pt>
                <c:pt idx="35">
                  <c:v>-60000</c:v>
                </c:pt>
                <c:pt idx="36">
                  <c:v>-7560</c:v>
                </c:pt>
                <c:pt idx="37">
                  <c:v>-2120693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DB63-415E-94D2-452A7F792845}"/>
            </c:ext>
          </c:extLst>
        </c:ser>
        <c:ser>
          <c:idx val="4"/>
          <c:order val="4"/>
          <c:tx>
            <c:v>職員!#REF!</c:v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DB63-415E-94D2-452A7F792845}"/>
            </c:ext>
          </c:extLst>
        </c:ser>
        <c:ser>
          <c:idx val="5"/>
          <c:order val="5"/>
          <c:tx>
            <c:v>職員!#REF!</c:v>
          </c:tx>
          <c:spPr>
            <a:solidFill>
              <a:srgbClr val="70AD47"/>
            </a:solidFill>
            <a:ln w="25400"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DB63-415E-94D2-452A7F792845}"/>
            </c:ext>
          </c:extLst>
        </c:ser>
        <c:ser>
          <c:idx val="6"/>
          <c:order val="6"/>
          <c:tx>
            <c:v>職員!#REF!</c:v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6-DB63-415E-94D2-452A7F792845}"/>
            </c:ext>
          </c:extLst>
        </c:ser>
        <c:ser>
          <c:idx val="7"/>
          <c:order val="7"/>
          <c:tx>
            <c:v>職員!#REF!</c:v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7-DB63-415E-94D2-452A7F792845}"/>
            </c:ext>
          </c:extLst>
        </c:ser>
        <c:ser>
          <c:idx val="8"/>
          <c:order val="8"/>
          <c:tx>
            <c:v>職員!#REF!</c:v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8-DB63-415E-94D2-452A7F792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5517752"/>
        <c:axId val="395519320"/>
      </c:barChart>
      <c:catAx>
        <c:axId val="395517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5519320"/>
        <c:crosses val="autoZero"/>
        <c:auto val="1"/>
        <c:lblAlgn val="ctr"/>
        <c:lblOffset val="100"/>
        <c:noMultiLvlLbl val="0"/>
      </c:catAx>
      <c:valAx>
        <c:axId val="395519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55177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67425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64DA-C640-4891-8032-50543E0409F7}">
  <sheetPr>
    <pageSetUpPr fitToPage="1"/>
  </sheetPr>
  <dimension ref="A1:N93"/>
  <sheetViews>
    <sheetView tabSelected="1" view="pageBreakPreview" zoomScale="106" zoomScaleNormal="93" zoomScaleSheetLayoutView="106" workbookViewId="0">
      <pane ySplit="7" topLeftCell="A83" activePane="bottomLeft" state="frozen"/>
      <selection pane="bottomLeft" activeCell="N92" sqref="N92"/>
    </sheetView>
  </sheetViews>
  <sheetFormatPr defaultRowHeight="13.5" x14ac:dyDescent="0.15"/>
  <cols>
    <col min="1" max="4" width="2.625" style="1" customWidth="1"/>
    <col min="5" max="5" width="31.25" style="1" customWidth="1"/>
    <col min="6" max="9" width="18.375" style="2" customWidth="1"/>
    <col min="10" max="10" width="20" style="2" bestFit="1" customWidth="1"/>
    <col min="11" max="11" width="16.5" style="2" customWidth="1"/>
    <col min="12" max="12" width="16.5" style="2" hidden="1" customWidth="1"/>
    <col min="13" max="14" width="16.5" style="2" customWidth="1"/>
    <col min="15" max="16384" width="9" style="2"/>
  </cols>
  <sheetData>
    <row r="1" spans="1:14" s="4" customFormat="1" x14ac:dyDescent="0.15">
      <c r="A1" s="1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7"/>
    </row>
    <row r="2" spans="1:14" s="6" customFormat="1" ht="18.95" customHeight="1" x14ac:dyDescent="0.2">
      <c r="B2" s="5"/>
      <c r="C2" s="5"/>
      <c r="D2" s="5"/>
      <c r="E2" s="5"/>
      <c r="F2" s="5"/>
      <c r="G2" s="30" t="s">
        <v>76</v>
      </c>
      <c r="H2" s="30"/>
      <c r="I2" s="30"/>
      <c r="J2" s="30"/>
      <c r="K2" s="5"/>
      <c r="L2" s="5"/>
      <c r="M2" s="5"/>
      <c r="N2" s="5"/>
    </row>
    <row r="3" spans="1:14" s="4" customFormat="1" ht="20.100000000000001" customHeight="1" x14ac:dyDescent="0.15">
      <c r="A3" s="3" t="s">
        <v>0</v>
      </c>
      <c r="B3" s="3"/>
      <c r="C3" s="3"/>
      <c r="D3" s="3"/>
      <c r="E3" s="3" t="s">
        <v>0</v>
      </c>
      <c r="F3" s="3"/>
      <c r="G3" s="38" t="s">
        <v>77</v>
      </c>
      <c r="H3" s="38"/>
      <c r="I3" s="38"/>
      <c r="J3" s="38"/>
      <c r="K3" s="3"/>
      <c r="L3" s="3"/>
      <c r="M3" s="3"/>
      <c r="N3" s="3"/>
    </row>
    <row r="4" spans="1:14" s="6" customFormat="1" x14ac:dyDescent="0.15">
      <c r="A4" s="7"/>
      <c r="B4" s="8"/>
      <c r="C4" s="8"/>
      <c r="D4" s="8"/>
      <c r="E4" s="8"/>
      <c r="F4" s="9"/>
      <c r="G4" s="9"/>
      <c r="H4" s="9"/>
      <c r="I4" s="9"/>
      <c r="J4" s="9"/>
      <c r="K4" s="9"/>
      <c r="L4" s="9"/>
      <c r="M4" s="9"/>
      <c r="N4" s="9"/>
    </row>
    <row r="5" spans="1:14" s="6" customFormat="1" ht="17.45" customHeight="1" x14ac:dyDescent="0.15">
      <c r="A5" s="31" t="s">
        <v>11</v>
      </c>
      <c r="B5" s="32"/>
      <c r="C5" s="32"/>
      <c r="D5" s="32"/>
      <c r="E5" s="32"/>
      <c r="F5" s="37" t="s">
        <v>12</v>
      </c>
      <c r="G5" s="37"/>
      <c r="H5" s="37"/>
      <c r="I5" s="37"/>
      <c r="J5" s="37"/>
      <c r="K5" s="37"/>
      <c r="L5" s="10" t="s">
        <v>13</v>
      </c>
      <c r="M5" s="37" t="s">
        <v>1</v>
      </c>
      <c r="N5" s="37" t="s">
        <v>14</v>
      </c>
    </row>
    <row r="6" spans="1:14" s="6" customFormat="1" ht="17.45" customHeight="1" x14ac:dyDescent="0.15">
      <c r="A6" s="33"/>
      <c r="B6" s="34"/>
      <c r="C6" s="34"/>
      <c r="D6" s="34"/>
      <c r="E6" s="34"/>
      <c r="F6" s="37" t="s">
        <v>15</v>
      </c>
      <c r="G6" s="37"/>
      <c r="H6" s="37"/>
      <c r="I6" s="37"/>
      <c r="J6" s="37"/>
      <c r="K6" s="37" t="s">
        <v>16</v>
      </c>
      <c r="L6" s="37" t="s">
        <v>17</v>
      </c>
      <c r="M6" s="37"/>
      <c r="N6" s="37"/>
    </row>
    <row r="7" spans="1:14" s="6" customFormat="1" ht="27.95" customHeight="1" x14ac:dyDescent="0.15">
      <c r="A7" s="35"/>
      <c r="B7" s="36"/>
      <c r="C7" s="36"/>
      <c r="D7" s="36"/>
      <c r="E7" s="36"/>
      <c r="F7" s="10" t="s">
        <v>18</v>
      </c>
      <c r="G7" s="11" t="s">
        <v>19</v>
      </c>
      <c r="H7" s="10" t="s">
        <v>20</v>
      </c>
      <c r="I7" s="26" t="s">
        <v>21</v>
      </c>
      <c r="J7" s="11" t="s">
        <v>75</v>
      </c>
      <c r="K7" s="37"/>
      <c r="L7" s="37"/>
      <c r="M7" s="37"/>
      <c r="N7" s="37"/>
    </row>
    <row r="8" spans="1:14" ht="15.95" customHeight="1" x14ac:dyDescent="0.15">
      <c r="A8" s="12" t="s">
        <v>22</v>
      </c>
      <c r="B8" s="13"/>
      <c r="C8" s="13"/>
      <c r="D8" s="13"/>
      <c r="E8" s="14"/>
      <c r="F8" s="15"/>
      <c r="G8" s="15"/>
      <c r="H8" s="15"/>
      <c r="I8" s="15"/>
      <c r="J8" s="15"/>
      <c r="K8" s="15"/>
      <c r="L8" s="15"/>
      <c r="M8" s="15"/>
      <c r="N8" s="15"/>
    </row>
    <row r="9" spans="1:14" ht="15.95" customHeight="1" x14ac:dyDescent="0.15">
      <c r="A9" s="12" t="s">
        <v>23</v>
      </c>
      <c r="B9" s="13"/>
      <c r="C9" s="13"/>
      <c r="D9" s="13"/>
      <c r="E9" s="14"/>
      <c r="F9" s="15"/>
      <c r="G9" s="15"/>
      <c r="H9" s="15"/>
      <c r="I9" s="15"/>
      <c r="J9" s="15"/>
      <c r="K9" s="15"/>
      <c r="L9" s="15"/>
      <c r="M9" s="15"/>
      <c r="N9" s="15"/>
    </row>
    <row r="10" spans="1:14" ht="15.95" customHeight="1" x14ac:dyDescent="0.15">
      <c r="A10" s="12"/>
      <c r="B10" s="13" t="s">
        <v>24</v>
      </c>
      <c r="C10" s="13"/>
      <c r="D10" s="13"/>
      <c r="E10" s="14"/>
      <c r="F10" s="15"/>
      <c r="G10" s="15"/>
      <c r="H10" s="15"/>
      <c r="I10" s="15"/>
      <c r="J10" s="15"/>
      <c r="K10" s="15"/>
      <c r="L10" s="15"/>
      <c r="M10" s="15"/>
      <c r="N10" s="15"/>
    </row>
    <row r="11" spans="1:14" ht="15.95" customHeight="1" x14ac:dyDescent="0.15">
      <c r="A11" s="12"/>
      <c r="B11" s="13"/>
      <c r="C11" s="13" t="s">
        <v>25</v>
      </c>
      <c r="D11" s="13"/>
      <c r="E11" s="14"/>
      <c r="F11" s="15">
        <f t="shared" ref="F11:K11" si="0">SUM(F12:F14)</f>
        <v>112952000</v>
      </c>
      <c r="G11" s="15">
        <f t="shared" si="0"/>
        <v>0</v>
      </c>
      <c r="H11" s="15">
        <f t="shared" si="0"/>
        <v>5222000</v>
      </c>
      <c r="I11" s="15">
        <f t="shared" si="0"/>
        <v>10405000</v>
      </c>
      <c r="J11" s="15">
        <f t="shared" si="0"/>
        <v>0</v>
      </c>
      <c r="K11" s="15">
        <f t="shared" si="0"/>
        <v>128579000</v>
      </c>
      <c r="L11" s="15">
        <v>0</v>
      </c>
      <c r="M11" s="15">
        <f>SUM(M12:M14)</f>
        <v>0</v>
      </c>
      <c r="N11" s="15">
        <f xml:space="preserve"> SUM(K11:M11)</f>
        <v>128579000</v>
      </c>
    </row>
    <row r="12" spans="1:14" ht="15.95" customHeight="1" x14ac:dyDescent="0.15">
      <c r="A12" s="12"/>
      <c r="B12" s="13"/>
      <c r="C12" s="13"/>
      <c r="D12" s="13" t="s">
        <v>26</v>
      </c>
      <c r="E12" s="14"/>
      <c r="F12" s="15">
        <v>104500000</v>
      </c>
      <c r="G12" s="15">
        <v>0</v>
      </c>
      <c r="H12" s="15">
        <v>0</v>
      </c>
      <c r="I12" s="15">
        <v>0</v>
      </c>
      <c r="J12" s="15"/>
      <c r="K12" s="15">
        <f>SUM(F12:J12)</f>
        <v>104500000</v>
      </c>
      <c r="L12" s="15">
        <v>0</v>
      </c>
      <c r="M12" s="15">
        <v>0</v>
      </c>
      <c r="N12" s="15">
        <f t="shared" ref="N12:N35" si="1" xml:space="preserve"> SUM(K12:M12)</f>
        <v>104500000</v>
      </c>
    </row>
    <row r="13" spans="1:14" ht="15.95" customHeight="1" x14ac:dyDescent="0.15">
      <c r="A13" s="12"/>
      <c r="B13" s="13"/>
      <c r="C13" s="13"/>
      <c r="D13" s="13" t="s">
        <v>27</v>
      </c>
      <c r="E13" s="14"/>
      <c r="F13" s="15">
        <v>8452000</v>
      </c>
      <c r="G13" s="15">
        <v>0</v>
      </c>
      <c r="H13" s="15">
        <v>0</v>
      </c>
      <c r="I13" s="15">
        <v>0</v>
      </c>
      <c r="J13" s="15"/>
      <c r="K13" s="15">
        <f>SUM(F13:J13)</f>
        <v>8452000</v>
      </c>
      <c r="L13" s="15">
        <v>0</v>
      </c>
      <c r="M13" s="15">
        <v>0</v>
      </c>
      <c r="N13" s="15">
        <f t="shared" si="1"/>
        <v>8452000</v>
      </c>
    </row>
    <row r="14" spans="1:14" ht="15.95" customHeight="1" x14ac:dyDescent="0.15">
      <c r="A14" s="12"/>
      <c r="B14" s="13"/>
      <c r="C14" s="13"/>
      <c r="D14" s="13" t="s">
        <v>28</v>
      </c>
      <c r="E14" s="14"/>
      <c r="F14" s="15">
        <v>0</v>
      </c>
      <c r="G14" s="15">
        <v>0</v>
      </c>
      <c r="H14" s="15">
        <v>5222000</v>
      </c>
      <c r="I14" s="15">
        <v>10405000</v>
      </c>
      <c r="J14" s="15"/>
      <c r="K14" s="15">
        <f>SUM(F14:J14)</f>
        <v>15627000</v>
      </c>
      <c r="L14" s="15">
        <v>0</v>
      </c>
      <c r="M14" s="15">
        <v>0</v>
      </c>
      <c r="N14" s="15">
        <f t="shared" si="1"/>
        <v>15627000</v>
      </c>
    </row>
    <row r="15" spans="1:14" ht="15.95" customHeight="1" x14ac:dyDescent="0.15">
      <c r="A15" s="12"/>
      <c r="B15" s="13"/>
      <c r="C15" s="13" t="s">
        <v>29</v>
      </c>
      <c r="D15" s="13"/>
      <c r="E15" s="14"/>
      <c r="F15" s="15">
        <f>F16</f>
        <v>0</v>
      </c>
      <c r="G15" s="15">
        <f>G16</f>
        <v>0</v>
      </c>
      <c r="H15" s="15">
        <f>H16</f>
        <v>0</v>
      </c>
      <c r="I15" s="15">
        <f>I16</f>
        <v>2500000</v>
      </c>
      <c r="J15" s="15">
        <f>J16</f>
        <v>0</v>
      </c>
      <c r="K15" s="15">
        <f>SUM(F15:J15)</f>
        <v>2500000</v>
      </c>
      <c r="L15" s="15">
        <v>0</v>
      </c>
      <c r="M15" s="15">
        <v>0</v>
      </c>
      <c r="N15" s="15">
        <f t="shared" si="1"/>
        <v>2500000</v>
      </c>
    </row>
    <row r="16" spans="1:14" ht="15.95" customHeight="1" x14ac:dyDescent="0.15">
      <c r="A16" s="12"/>
      <c r="B16" s="13"/>
      <c r="C16" s="13"/>
      <c r="D16" s="13" t="s">
        <v>29</v>
      </c>
      <c r="E16" s="14"/>
      <c r="F16" s="15">
        <v>0</v>
      </c>
      <c r="G16" s="15">
        <v>0</v>
      </c>
      <c r="H16" s="15">
        <v>0</v>
      </c>
      <c r="I16" s="15">
        <v>2500000</v>
      </c>
      <c r="J16" s="15"/>
      <c r="K16" s="15">
        <f>SUM(F16:J16)</f>
        <v>2500000</v>
      </c>
      <c r="L16" s="15">
        <v>0</v>
      </c>
      <c r="M16" s="15">
        <v>0</v>
      </c>
      <c r="N16" s="15">
        <f t="shared" si="1"/>
        <v>2500000</v>
      </c>
    </row>
    <row r="17" spans="1:14" ht="15.95" customHeight="1" x14ac:dyDescent="0.15">
      <c r="A17" s="12"/>
      <c r="B17" s="13"/>
      <c r="C17" s="13" t="s">
        <v>30</v>
      </c>
      <c r="D17" s="13"/>
      <c r="E17" s="14"/>
      <c r="F17" s="15">
        <f t="shared" ref="F17:K17" si="2">SUM(F18:F20)</f>
        <v>342000</v>
      </c>
      <c r="G17" s="15">
        <f t="shared" si="2"/>
        <v>0</v>
      </c>
      <c r="H17" s="15">
        <f t="shared" si="2"/>
        <v>43000</v>
      </c>
      <c r="I17" s="15">
        <f t="shared" si="2"/>
        <v>0</v>
      </c>
      <c r="J17" s="15">
        <f t="shared" si="2"/>
        <v>0</v>
      </c>
      <c r="K17" s="15">
        <f t="shared" si="2"/>
        <v>385000</v>
      </c>
      <c r="L17" s="15">
        <v>0</v>
      </c>
      <c r="M17" s="15">
        <v>0</v>
      </c>
      <c r="N17" s="15">
        <f t="shared" si="1"/>
        <v>385000</v>
      </c>
    </row>
    <row r="18" spans="1:14" ht="15.95" customHeight="1" x14ac:dyDescent="0.15">
      <c r="A18" s="12"/>
      <c r="B18" s="13"/>
      <c r="C18" s="13"/>
      <c r="D18" s="13" t="s">
        <v>26</v>
      </c>
      <c r="E18" s="14"/>
      <c r="F18" s="15">
        <v>290000</v>
      </c>
      <c r="G18" s="15">
        <v>0</v>
      </c>
      <c r="H18" s="15">
        <v>0</v>
      </c>
      <c r="I18" s="15">
        <v>0</v>
      </c>
      <c r="J18" s="15">
        <v>0</v>
      </c>
      <c r="K18" s="15">
        <f>SUM(F18:J18)</f>
        <v>290000</v>
      </c>
      <c r="L18" s="15">
        <v>0</v>
      </c>
      <c r="M18" s="15">
        <v>0</v>
      </c>
      <c r="N18" s="15">
        <f t="shared" si="1"/>
        <v>290000</v>
      </c>
    </row>
    <row r="19" spans="1:14" ht="15.95" customHeight="1" x14ac:dyDescent="0.15">
      <c r="A19" s="12"/>
      <c r="B19" s="13"/>
      <c r="C19" s="13"/>
      <c r="D19" s="13" t="s">
        <v>27</v>
      </c>
      <c r="E19" s="14"/>
      <c r="F19" s="15">
        <v>52000</v>
      </c>
      <c r="G19" s="15">
        <v>0</v>
      </c>
      <c r="H19" s="15">
        <v>0</v>
      </c>
      <c r="I19" s="15">
        <v>0</v>
      </c>
      <c r="J19" s="15">
        <v>0</v>
      </c>
      <c r="K19" s="15">
        <f>SUM(F19:J19)</f>
        <v>52000</v>
      </c>
      <c r="L19" s="15">
        <v>0</v>
      </c>
      <c r="M19" s="15">
        <v>0</v>
      </c>
      <c r="N19" s="15">
        <f t="shared" si="1"/>
        <v>52000</v>
      </c>
    </row>
    <row r="20" spans="1:14" ht="15.95" customHeight="1" x14ac:dyDescent="0.15">
      <c r="A20" s="12"/>
      <c r="B20" s="13"/>
      <c r="C20" s="13"/>
      <c r="D20" s="13" t="s">
        <v>28</v>
      </c>
      <c r="E20" s="14"/>
      <c r="F20" s="15">
        <v>0</v>
      </c>
      <c r="G20" s="15">
        <v>0</v>
      </c>
      <c r="H20" s="15">
        <v>43000</v>
      </c>
      <c r="I20" s="15">
        <v>0</v>
      </c>
      <c r="J20" s="15">
        <v>0</v>
      </c>
      <c r="K20" s="15">
        <f>SUM(F20:J20)</f>
        <v>43000</v>
      </c>
      <c r="L20" s="15">
        <v>0</v>
      </c>
      <c r="M20" s="15">
        <v>0</v>
      </c>
      <c r="N20" s="15">
        <f t="shared" si="1"/>
        <v>43000</v>
      </c>
    </row>
    <row r="21" spans="1:14" ht="15.95" customHeight="1" x14ac:dyDescent="0.15">
      <c r="A21" s="12"/>
      <c r="B21" s="13"/>
      <c r="C21" s="13" t="s">
        <v>31</v>
      </c>
      <c r="D21" s="13"/>
      <c r="E21" s="14"/>
      <c r="F21" s="15">
        <f t="shared" ref="F21:K21" si="3">F22</f>
        <v>0</v>
      </c>
      <c r="G21" s="15">
        <f t="shared" si="3"/>
        <v>1375000</v>
      </c>
      <c r="H21" s="15">
        <f t="shared" si="3"/>
        <v>0</v>
      </c>
      <c r="I21" s="15">
        <f t="shared" si="3"/>
        <v>0</v>
      </c>
      <c r="J21" s="15">
        <f t="shared" si="3"/>
        <v>0</v>
      </c>
      <c r="K21" s="15">
        <f t="shared" si="3"/>
        <v>1375000</v>
      </c>
      <c r="L21" s="15">
        <v>0</v>
      </c>
      <c r="M21" s="15">
        <v>0</v>
      </c>
      <c r="N21" s="15">
        <f t="shared" si="1"/>
        <v>1375000</v>
      </c>
    </row>
    <row r="22" spans="1:14" ht="15.95" customHeight="1" x14ac:dyDescent="0.15">
      <c r="A22" s="12"/>
      <c r="B22" s="13"/>
      <c r="C22" s="13"/>
      <c r="D22" s="13" t="s">
        <v>31</v>
      </c>
      <c r="E22" s="14"/>
      <c r="F22" s="15">
        <v>0</v>
      </c>
      <c r="G22" s="15">
        <v>1375000</v>
      </c>
      <c r="H22" s="15">
        <v>0</v>
      </c>
      <c r="I22" s="15">
        <v>0</v>
      </c>
      <c r="J22" s="15">
        <v>0</v>
      </c>
      <c r="K22" s="15">
        <f>SUM(F22:J22)</f>
        <v>1375000</v>
      </c>
      <c r="L22" s="15">
        <v>0</v>
      </c>
      <c r="M22" s="15">
        <v>0</v>
      </c>
      <c r="N22" s="15">
        <f t="shared" si="1"/>
        <v>1375000</v>
      </c>
    </row>
    <row r="23" spans="1:14" ht="15.95" customHeight="1" x14ac:dyDescent="0.15">
      <c r="A23" s="12"/>
      <c r="B23" s="13"/>
      <c r="C23" s="13" t="s">
        <v>32</v>
      </c>
      <c r="D23" s="13"/>
      <c r="E23" s="14"/>
      <c r="F23" s="15">
        <f>F24</f>
        <v>0</v>
      </c>
      <c r="G23" s="15">
        <f t="shared" ref="G23:M23" si="4">G24</f>
        <v>0</v>
      </c>
      <c r="H23" s="15">
        <f t="shared" si="4"/>
        <v>120000</v>
      </c>
      <c r="I23" s="15">
        <f t="shared" si="4"/>
        <v>0</v>
      </c>
      <c r="J23" s="15">
        <f t="shared" si="4"/>
        <v>0</v>
      </c>
      <c r="K23" s="15">
        <f t="shared" si="4"/>
        <v>120000</v>
      </c>
      <c r="L23" s="15">
        <f t="shared" si="4"/>
        <v>0</v>
      </c>
      <c r="M23" s="15">
        <f t="shared" si="4"/>
        <v>120000</v>
      </c>
      <c r="N23" s="15">
        <f t="shared" si="1"/>
        <v>240000</v>
      </c>
    </row>
    <row r="24" spans="1:14" ht="15.95" customHeight="1" x14ac:dyDescent="0.15">
      <c r="A24" s="12"/>
      <c r="B24" s="13"/>
      <c r="C24" s="13"/>
      <c r="D24" s="13" t="s">
        <v>33</v>
      </c>
      <c r="E24" s="14"/>
      <c r="F24" s="15">
        <v>0</v>
      </c>
      <c r="G24" s="15">
        <v>0</v>
      </c>
      <c r="H24" s="15">
        <v>120000</v>
      </c>
      <c r="I24" s="15">
        <v>0</v>
      </c>
      <c r="J24" s="15">
        <v>0</v>
      </c>
      <c r="K24" s="15">
        <f>SUM(F24:J24)</f>
        <v>120000</v>
      </c>
      <c r="L24" s="15">
        <v>0</v>
      </c>
      <c r="M24" s="15">
        <v>120000</v>
      </c>
      <c r="N24" s="15">
        <f t="shared" si="1"/>
        <v>240000</v>
      </c>
    </row>
    <row r="25" spans="1:14" ht="15.95" customHeight="1" x14ac:dyDescent="0.15">
      <c r="A25" s="12"/>
      <c r="B25" s="13"/>
      <c r="C25" s="13" t="s">
        <v>34</v>
      </c>
      <c r="D25" s="13"/>
      <c r="E25" s="14"/>
      <c r="F25" s="15">
        <f t="shared" ref="F25:M25" si="5">SUM(F26:F28)</f>
        <v>0</v>
      </c>
      <c r="G25" s="15">
        <f t="shared" si="5"/>
        <v>0</v>
      </c>
      <c r="H25" s="15">
        <f t="shared" si="5"/>
        <v>12318000</v>
      </c>
      <c r="I25" s="15">
        <f t="shared" si="5"/>
        <v>18533000</v>
      </c>
      <c r="J25" s="15">
        <f t="shared" si="5"/>
        <v>1250000</v>
      </c>
      <c r="K25" s="15">
        <f t="shared" si="5"/>
        <v>32101000</v>
      </c>
      <c r="L25" s="15">
        <f t="shared" si="5"/>
        <v>0</v>
      </c>
      <c r="M25" s="15">
        <f t="shared" si="5"/>
        <v>0</v>
      </c>
      <c r="N25" s="15">
        <f t="shared" si="1"/>
        <v>32101000</v>
      </c>
    </row>
    <row r="26" spans="1:14" ht="15.95" customHeight="1" x14ac:dyDescent="0.15">
      <c r="A26" s="12"/>
      <c r="B26" s="13"/>
      <c r="C26" s="13"/>
      <c r="D26" s="13" t="s">
        <v>35</v>
      </c>
      <c r="E26" s="14"/>
      <c r="F26" s="15">
        <v>0</v>
      </c>
      <c r="G26" s="15">
        <v>0</v>
      </c>
      <c r="H26" s="15">
        <v>5339000</v>
      </c>
      <c r="I26" s="15">
        <v>10262000</v>
      </c>
      <c r="J26" s="15"/>
      <c r="K26" s="15">
        <f>SUM(F26:J26)</f>
        <v>15601000</v>
      </c>
      <c r="L26" s="15">
        <v>0</v>
      </c>
      <c r="M26" s="15">
        <v>0</v>
      </c>
      <c r="N26" s="15">
        <f t="shared" si="1"/>
        <v>15601000</v>
      </c>
    </row>
    <row r="27" spans="1:14" ht="15.95" customHeight="1" x14ac:dyDescent="0.15">
      <c r="A27" s="12"/>
      <c r="B27" s="13"/>
      <c r="C27" s="13"/>
      <c r="D27" s="13" t="s">
        <v>36</v>
      </c>
      <c r="E27" s="14"/>
      <c r="F27" s="15">
        <v>0</v>
      </c>
      <c r="G27" s="15">
        <v>0</v>
      </c>
      <c r="H27" s="15">
        <v>6979000</v>
      </c>
      <c r="I27" s="15">
        <v>8271000</v>
      </c>
      <c r="J27" s="15">
        <v>1250000</v>
      </c>
      <c r="K27" s="15">
        <f>SUM(F27:J27)</f>
        <v>16500000</v>
      </c>
      <c r="L27" s="15">
        <v>0</v>
      </c>
      <c r="M27" s="15">
        <v>0</v>
      </c>
      <c r="N27" s="15">
        <f t="shared" si="1"/>
        <v>16500000</v>
      </c>
    </row>
    <row r="28" spans="1:14" ht="15.95" customHeight="1" x14ac:dyDescent="0.15">
      <c r="A28" s="12"/>
      <c r="B28" s="13"/>
      <c r="C28" s="13"/>
      <c r="D28" s="13" t="s">
        <v>37</v>
      </c>
      <c r="E28" s="14"/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f>SUM(F28:J28)</f>
        <v>0</v>
      </c>
      <c r="L28" s="15">
        <v>0</v>
      </c>
      <c r="M28" s="15">
        <v>0</v>
      </c>
      <c r="N28" s="15">
        <f t="shared" si="1"/>
        <v>0</v>
      </c>
    </row>
    <row r="29" spans="1:14" ht="15.95" customHeight="1" x14ac:dyDescent="0.15">
      <c r="A29" s="12"/>
      <c r="B29" s="13"/>
      <c r="C29" s="13" t="s">
        <v>38</v>
      </c>
      <c r="D29" s="13"/>
      <c r="E29" s="14"/>
      <c r="F29" s="15">
        <f>F30</f>
        <v>0</v>
      </c>
      <c r="G29" s="15">
        <f t="shared" ref="G29:M29" si="6">G30</f>
        <v>0</v>
      </c>
      <c r="H29" s="15">
        <f t="shared" si="6"/>
        <v>240000</v>
      </c>
      <c r="I29" s="15">
        <f t="shared" si="6"/>
        <v>0</v>
      </c>
      <c r="J29" s="15">
        <f t="shared" si="6"/>
        <v>0</v>
      </c>
      <c r="K29" s="15">
        <f t="shared" si="6"/>
        <v>240000</v>
      </c>
      <c r="L29" s="15">
        <f t="shared" si="6"/>
        <v>0</v>
      </c>
      <c r="M29" s="15">
        <f t="shared" si="6"/>
        <v>0</v>
      </c>
      <c r="N29" s="15">
        <f t="shared" si="1"/>
        <v>240000</v>
      </c>
    </row>
    <row r="30" spans="1:14" ht="15.95" customHeight="1" x14ac:dyDescent="0.15">
      <c r="A30" s="12"/>
      <c r="B30" s="13"/>
      <c r="C30" s="13"/>
      <c r="D30" s="13" t="s">
        <v>38</v>
      </c>
      <c r="E30" s="14"/>
      <c r="F30" s="15">
        <v>0</v>
      </c>
      <c r="G30" s="15">
        <v>0</v>
      </c>
      <c r="H30" s="15">
        <v>240000</v>
      </c>
      <c r="I30" s="15">
        <v>0</v>
      </c>
      <c r="J30" s="15">
        <v>0</v>
      </c>
      <c r="K30" s="15">
        <f>SUM(F30:J30)</f>
        <v>240000</v>
      </c>
      <c r="L30" s="15">
        <v>0</v>
      </c>
      <c r="M30" s="15">
        <v>0</v>
      </c>
      <c r="N30" s="15">
        <f t="shared" si="1"/>
        <v>240000</v>
      </c>
    </row>
    <row r="31" spans="1:14" ht="15.95" customHeight="1" x14ac:dyDescent="0.15">
      <c r="A31" s="12"/>
      <c r="B31" s="13"/>
      <c r="C31" s="13" t="s">
        <v>39</v>
      </c>
      <c r="D31" s="13"/>
      <c r="E31" s="14"/>
      <c r="F31" s="15">
        <f>F32</f>
        <v>0</v>
      </c>
      <c r="G31" s="15">
        <f>G32</f>
        <v>0</v>
      </c>
      <c r="H31" s="15">
        <f>H32</f>
        <v>0</v>
      </c>
      <c r="I31" s="15">
        <f>I32</f>
        <v>10000</v>
      </c>
      <c r="J31" s="15">
        <f>J32</f>
        <v>0</v>
      </c>
      <c r="K31" s="15">
        <f>SUM(F31:J31)</f>
        <v>10000</v>
      </c>
      <c r="L31" s="15">
        <v>0</v>
      </c>
      <c r="M31" s="15">
        <v>0</v>
      </c>
      <c r="N31" s="15">
        <f t="shared" si="1"/>
        <v>10000</v>
      </c>
    </row>
    <row r="32" spans="1:14" ht="15.95" customHeight="1" x14ac:dyDescent="0.15">
      <c r="A32" s="12"/>
      <c r="B32" s="13"/>
      <c r="C32" s="13"/>
      <c r="D32" s="13" t="s">
        <v>40</v>
      </c>
      <c r="E32" s="14"/>
      <c r="F32" s="15">
        <v>0</v>
      </c>
      <c r="G32" s="15">
        <v>0</v>
      </c>
      <c r="H32" s="15">
        <v>0</v>
      </c>
      <c r="I32" s="15">
        <v>10000</v>
      </c>
      <c r="J32" s="15">
        <v>0</v>
      </c>
      <c r="K32" s="15">
        <f>SUM(F32:J32)</f>
        <v>10000</v>
      </c>
      <c r="L32" s="15">
        <v>0</v>
      </c>
      <c r="M32" s="15">
        <v>0</v>
      </c>
      <c r="N32" s="15">
        <f t="shared" si="1"/>
        <v>10000</v>
      </c>
    </row>
    <row r="33" spans="1:14" ht="15.95" customHeight="1" x14ac:dyDescent="0.15">
      <c r="A33" s="12"/>
      <c r="B33" s="13"/>
      <c r="C33" s="13" t="s">
        <v>41</v>
      </c>
      <c r="D33" s="13"/>
      <c r="E33" s="14"/>
      <c r="F33" s="15">
        <f>SUM(F34:F35)</f>
        <v>0</v>
      </c>
      <c r="G33" s="15">
        <f t="shared" ref="G33:M33" si="7">SUM(G34:G35)</f>
        <v>0</v>
      </c>
      <c r="H33" s="15">
        <f t="shared" si="7"/>
        <v>201000</v>
      </c>
      <c r="I33" s="15"/>
      <c r="J33" s="15">
        <f t="shared" si="7"/>
        <v>0</v>
      </c>
      <c r="K33" s="15">
        <f t="shared" si="7"/>
        <v>201000</v>
      </c>
      <c r="L33" s="15">
        <f t="shared" si="7"/>
        <v>0</v>
      </c>
      <c r="M33" s="15">
        <f t="shared" si="7"/>
        <v>0</v>
      </c>
      <c r="N33" s="15">
        <f t="shared" si="1"/>
        <v>201000</v>
      </c>
    </row>
    <row r="34" spans="1:14" ht="15.95" customHeight="1" x14ac:dyDescent="0.15">
      <c r="A34" s="12"/>
      <c r="B34" s="13"/>
      <c r="C34" s="13"/>
      <c r="D34" s="13" t="s">
        <v>42</v>
      </c>
      <c r="E34" s="14"/>
      <c r="F34" s="15">
        <v>0</v>
      </c>
      <c r="G34" s="15">
        <v>0</v>
      </c>
      <c r="H34" s="15">
        <v>1000</v>
      </c>
      <c r="I34" s="15"/>
      <c r="J34" s="15">
        <v>0</v>
      </c>
      <c r="K34" s="15">
        <f>SUM(F34:J34)</f>
        <v>1000</v>
      </c>
      <c r="L34" s="15">
        <v>0</v>
      </c>
      <c r="M34" s="15">
        <v>0</v>
      </c>
      <c r="N34" s="15">
        <f t="shared" si="1"/>
        <v>1000</v>
      </c>
    </row>
    <row r="35" spans="1:14" ht="15.95" customHeight="1" x14ac:dyDescent="0.15">
      <c r="A35" s="12"/>
      <c r="B35" s="13"/>
      <c r="C35" s="13"/>
      <c r="D35" s="13" t="s">
        <v>41</v>
      </c>
      <c r="E35" s="14"/>
      <c r="F35" s="15">
        <v>0</v>
      </c>
      <c r="G35" s="15">
        <v>0</v>
      </c>
      <c r="H35" s="15">
        <v>200000</v>
      </c>
      <c r="I35" s="15"/>
      <c r="J35" s="15">
        <v>0</v>
      </c>
      <c r="K35" s="15">
        <f>SUM(F35:J35)</f>
        <v>200000</v>
      </c>
      <c r="L35" s="15">
        <v>0</v>
      </c>
      <c r="M35" s="15">
        <v>0</v>
      </c>
      <c r="N35" s="15">
        <f t="shared" si="1"/>
        <v>200000</v>
      </c>
    </row>
    <row r="36" spans="1:14" ht="15.95" customHeight="1" thickBot="1" x14ac:dyDescent="0.2">
      <c r="A36" s="22"/>
      <c r="B36" s="23"/>
      <c r="C36" s="23" t="s">
        <v>43</v>
      </c>
      <c r="D36" s="23"/>
      <c r="E36" s="24"/>
      <c r="F36" s="25">
        <f>F11+F15+F17+F21+F23+F25+F29+F31+F33</f>
        <v>113294000</v>
      </c>
      <c r="G36" s="25">
        <f t="shared" ref="G36:M36" si="8">G11+G15+G17+G21+G23+G25+G29+G31+G33</f>
        <v>1375000</v>
      </c>
      <c r="H36" s="25">
        <f>H11+H15+H17+H21+H23+H25+H29+H31+H33</f>
        <v>18144000</v>
      </c>
      <c r="I36" s="25">
        <f>I11+I15+I17+I21+I23+I25+I29+I31+I33</f>
        <v>31448000</v>
      </c>
      <c r="J36" s="25">
        <f>J11+J15+J17+J21+J23+J25+J29+J31+J33</f>
        <v>1250000</v>
      </c>
      <c r="K36" s="25">
        <f>K11+K15+K17+K21+K23+K25+K29+K31+K33</f>
        <v>165511000</v>
      </c>
      <c r="L36" s="25">
        <f t="shared" si="8"/>
        <v>0</v>
      </c>
      <c r="M36" s="25">
        <f t="shared" si="8"/>
        <v>120000</v>
      </c>
      <c r="N36" s="27">
        <f xml:space="preserve"> SUM(K36:M36)</f>
        <v>165631000</v>
      </c>
    </row>
    <row r="37" spans="1:14" ht="15.95" customHeight="1" x14ac:dyDescent="0.15">
      <c r="A37" s="18"/>
      <c r="B37" s="19" t="s">
        <v>44</v>
      </c>
      <c r="C37" s="19"/>
      <c r="D37" s="19"/>
      <c r="E37" s="20"/>
      <c r="F37" s="21"/>
      <c r="G37" s="21"/>
      <c r="H37" s="21"/>
      <c r="I37" s="21"/>
      <c r="J37" s="21"/>
      <c r="K37" s="21">
        <f>SUM(F37:J37)</f>
        <v>0</v>
      </c>
      <c r="L37" s="21"/>
      <c r="M37" s="21"/>
      <c r="N37" s="28"/>
    </row>
    <row r="38" spans="1:14" ht="15.95" customHeight="1" x14ac:dyDescent="0.15">
      <c r="A38" s="12"/>
      <c r="B38" s="13"/>
      <c r="C38" s="13" t="s">
        <v>45</v>
      </c>
      <c r="D38" s="13"/>
      <c r="E38" s="14"/>
      <c r="F38" s="15">
        <f t="shared" ref="F38:M38" si="9">SUM(F39:F66)</f>
        <v>113500000</v>
      </c>
      <c r="G38" s="15">
        <f t="shared" si="9"/>
        <v>1542000</v>
      </c>
      <c r="H38" s="15">
        <f t="shared" si="9"/>
        <v>18139000</v>
      </c>
      <c r="I38" s="15">
        <f t="shared" si="9"/>
        <v>31448000</v>
      </c>
      <c r="J38" s="15">
        <f t="shared" si="9"/>
        <v>3526000</v>
      </c>
      <c r="K38" s="15">
        <f t="shared" si="9"/>
        <v>168155000</v>
      </c>
      <c r="L38" s="15">
        <f t="shared" si="9"/>
        <v>0</v>
      </c>
      <c r="M38" s="15">
        <f t="shared" si="9"/>
        <v>0</v>
      </c>
      <c r="N38" s="29">
        <f xml:space="preserve"> SUM(K38:M38)</f>
        <v>168155000</v>
      </c>
    </row>
    <row r="39" spans="1:14" ht="15.95" customHeight="1" x14ac:dyDescent="0.15">
      <c r="A39" s="12"/>
      <c r="B39" s="13"/>
      <c r="C39" s="13"/>
      <c r="D39" s="13" t="s">
        <v>46</v>
      </c>
      <c r="E39" s="14"/>
      <c r="F39" s="15">
        <v>105000000</v>
      </c>
      <c r="G39" s="15">
        <v>0</v>
      </c>
      <c r="H39" s="15">
        <v>0</v>
      </c>
      <c r="I39" s="15">
        <v>0</v>
      </c>
      <c r="J39" s="15">
        <v>0</v>
      </c>
      <c r="K39" s="15">
        <f>SUM(F39:J39)</f>
        <v>105000000</v>
      </c>
      <c r="L39" s="15">
        <v>0</v>
      </c>
      <c r="M39" s="15">
        <v>0</v>
      </c>
      <c r="N39" s="15">
        <f t="shared" ref="N39:N89" si="10" xml:space="preserve"> SUM(K39:M39)</f>
        <v>105000000</v>
      </c>
    </row>
    <row r="40" spans="1:14" ht="15.95" customHeight="1" x14ac:dyDescent="0.15">
      <c r="A40" s="12"/>
      <c r="B40" s="13"/>
      <c r="C40" s="13"/>
      <c r="D40" s="13" t="s">
        <v>47</v>
      </c>
      <c r="E40" s="14"/>
      <c r="F40" s="15">
        <v>8500000</v>
      </c>
      <c r="G40" s="15">
        <v>0</v>
      </c>
      <c r="H40" s="15">
        <v>0</v>
      </c>
      <c r="I40" s="15">
        <v>0</v>
      </c>
      <c r="J40" s="15">
        <v>0</v>
      </c>
      <c r="K40" s="15">
        <f t="shared" ref="K40:K66" si="11">SUM(F40:J40)</f>
        <v>8500000</v>
      </c>
      <c r="L40" s="15">
        <v>0</v>
      </c>
      <c r="M40" s="15">
        <v>0</v>
      </c>
      <c r="N40" s="15">
        <f t="shared" si="10"/>
        <v>8500000</v>
      </c>
    </row>
    <row r="41" spans="1:14" ht="15.95" customHeight="1" x14ac:dyDescent="0.15">
      <c r="A41" s="12"/>
      <c r="B41" s="13"/>
      <c r="C41" s="13"/>
      <c r="D41" s="13" t="s">
        <v>48</v>
      </c>
      <c r="E41" s="14"/>
      <c r="F41" s="15">
        <v>0</v>
      </c>
      <c r="G41" s="15">
        <v>0</v>
      </c>
      <c r="H41" s="15">
        <v>126000</v>
      </c>
      <c r="I41" s="15">
        <v>0</v>
      </c>
      <c r="J41" s="15">
        <v>0</v>
      </c>
      <c r="K41" s="15">
        <f t="shared" si="11"/>
        <v>126000</v>
      </c>
      <c r="L41" s="15">
        <v>0</v>
      </c>
      <c r="M41" s="15">
        <v>0</v>
      </c>
      <c r="N41" s="15">
        <f t="shared" si="10"/>
        <v>126000</v>
      </c>
    </row>
    <row r="42" spans="1:14" ht="15.95" customHeight="1" x14ac:dyDescent="0.15">
      <c r="A42" s="12"/>
      <c r="B42" s="13"/>
      <c r="C42" s="13"/>
      <c r="D42" s="13" t="s">
        <v>49</v>
      </c>
      <c r="E42" s="14"/>
      <c r="F42" s="15">
        <v>0</v>
      </c>
      <c r="G42" s="15">
        <v>647000</v>
      </c>
      <c r="H42" s="15">
        <v>2715000</v>
      </c>
      <c r="I42" s="15">
        <v>20804000</v>
      </c>
      <c r="J42" s="15">
        <v>2572000</v>
      </c>
      <c r="K42" s="15">
        <f t="shared" si="11"/>
        <v>26738000</v>
      </c>
      <c r="L42" s="15">
        <v>0</v>
      </c>
      <c r="M42" s="15">
        <v>0</v>
      </c>
      <c r="N42" s="15">
        <f t="shared" si="10"/>
        <v>26738000</v>
      </c>
    </row>
    <row r="43" spans="1:14" ht="15.95" customHeight="1" x14ac:dyDescent="0.15">
      <c r="A43" s="12"/>
      <c r="B43" s="13"/>
      <c r="C43" s="13"/>
      <c r="D43" s="13" t="s">
        <v>2</v>
      </c>
      <c r="E43" s="14"/>
      <c r="F43" s="15">
        <v>0</v>
      </c>
      <c r="G43" s="15">
        <v>125000</v>
      </c>
      <c r="H43" s="15">
        <v>438000</v>
      </c>
      <c r="I43" s="15">
        <v>3370000</v>
      </c>
      <c r="J43" s="15">
        <v>422000</v>
      </c>
      <c r="K43" s="15">
        <f t="shared" si="11"/>
        <v>4355000</v>
      </c>
      <c r="L43" s="15">
        <v>0</v>
      </c>
      <c r="M43" s="15">
        <v>0</v>
      </c>
      <c r="N43" s="15">
        <f t="shared" si="10"/>
        <v>4355000</v>
      </c>
    </row>
    <row r="44" spans="1:14" ht="15.95" customHeight="1" x14ac:dyDescent="0.15">
      <c r="A44" s="12"/>
      <c r="B44" s="13"/>
      <c r="C44" s="13"/>
      <c r="D44" s="13" t="s">
        <v>50</v>
      </c>
      <c r="E44" s="14"/>
      <c r="F44" s="15">
        <v>0</v>
      </c>
      <c r="G44" s="15">
        <v>0</v>
      </c>
      <c r="H44" s="15">
        <v>209000</v>
      </c>
      <c r="I44" s="15">
        <v>1738000</v>
      </c>
      <c r="J44" s="15">
        <v>0</v>
      </c>
      <c r="K44" s="15">
        <f t="shared" si="11"/>
        <v>1947000</v>
      </c>
      <c r="L44" s="15">
        <v>0</v>
      </c>
      <c r="M44" s="15">
        <v>0</v>
      </c>
      <c r="N44" s="15">
        <f t="shared" si="10"/>
        <v>1947000</v>
      </c>
    </row>
    <row r="45" spans="1:14" ht="15.95" customHeight="1" x14ac:dyDescent="0.15">
      <c r="A45" s="12"/>
      <c r="B45" s="13"/>
      <c r="C45" s="13"/>
      <c r="D45" s="13" t="s">
        <v>51</v>
      </c>
      <c r="E45" s="14"/>
      <c r="F45" s="15">
        <v>0</v>
      </c>
      <c r="G45" s="15">
        <v>0</v>
      </c>
      <c r="H45" s="15">
        <v>63000</v>
      </c>
      <c r="I45" s="15">
        <v>0</v>
      </c>
      <c r="J45" s="15">
        <v>0</v>
      </c>
      <c r="K45" s="15">
        <f t="shared" si="11"/>
        <v>63000</v>
      </c>
      <c r="L45" s="15">
        <v>0</v>
      </c>
      <c r="M45" s="15">
        <v>0</v>
      </c>
      <c r="N45" s="15">
        <f t="shared" si="10"/>
        <v>63000</v>
      </c>
    </row>
    <row r="46" spans="1:14" ht="15.95" customHeight="1" x14ac:dyDescent="0.15">
      <c r="A46" s="12"/>
      <c r="B46" s="13"/>
      <c r="C46" s="13"/>
      <c r="D46" s="13" t="s">
        <v>5</v>
      </c>
      <c r="E46" s="14"/>
      <c r="F46" s="15">
        <v>0</v>
      </c>
      <c r="G46" s="15">
        <v>0</v>
      </c>
      <c r="H46" s="15">
        <v>158000</v>
      </c>
      <c r="I46" s="15">
        <v>0</v>
      </c>
      <c r="J46" s="15">
        <v>0</v>
      </c>
      <c r="K46" s="15">
        <f t="shared" si="11"/>
        <v>158000</v>
      </c>
      <c r="L46" s="15">
        <v>0</v>
      </c>
      <c r="M46" s="15">
        <v>0</v>
      </c>
      <c r="N46" s="15">
        <f t="shared" si="10"/>
        <v>158000</v>
      </c>
    </row>
    <row r="47" spans="1:14" ht="15.95" customHeight="1" x14ac:dyDescent="0.15">
      <c r="A47" s="12"/>
      <c r="B47" s="13"/>
      <c r="C47" s="13"/>
      <c r="D47" s="13" t="s">
        <v>52</v>
      </c>
      <c r="E47" s="14"/>
      <c r="F47" s="15">
        <v>0</v>
      </c>
      <c r="G47" s="15">
        <v>0</v>
      </c>
      <c r="H47" s="15">
        <v>853000</v>
      </c>
      <c r="I47" s="15">
        <v>0</v>
      </c>
      <c r="J47" s="15">
        <v>0</v>
      </c>
      <c r="K47" s="15">
        <f t="shared" si="11"/>
        <v>853000</v>
      </c>
      <c r="L47" s="15">
        <v>0</v>
      </c>
      <c r="M47" s="15">
        <v>0</v>
      </c>
      <c r="N47" s="15">
        <f t="shared" si="10"/>
        <v>853000</v>
      </c>
    </row>
    <row r="48" spans="1:14" ht="15.95" customHeight="1" x14ac:dyDescent="0.15">
      <c r="A48" s="12"/>
      <c r="B48" s="13"/>
      <c r="C48" s="13"/>
      <c r="D48" s="13" t="s">
        <v>3</v>
      </c>
      <c r="E48" s="14"/>
      <c r="F48" s="15">
        <v>0</v>
      </c>
      <c r="G48" s="15">
        <v>0</v>
      </c>
      <c r="H48" s="15">
        <v>178000</v>
      </c>
      <c r="I48" s="15">
        <v>637000</v>
      </c>
      <c r="J48" s="15">
        <v>180000</v>
      </c>
      <c r="K48" s="15">
        <f t="shared" si="11"/>
        <v>995000</v>
      </c>
      <c r="L48" s="15">
        <v>0</v>
      </c>
      <c r="M48" s="15">
        <v>0</v>
      </c>
      <c r="N48" s="15">
        <f t="shared" si="10"/>
        <v>995000</v>
      </c>
    </row>
    <row r="49" spans="1:14" ht="15.95" customHeight="1" x14ac:dyDescent="0.15">
      <c r="A49" s="12"/>
      <c r="B49" s="13"/>
      <c r="C49" s="13"/>
      <c r="D49" s="13" t="s">
        <v>53</v>
      </c>
      <c r="E49" s="14"/>
      <c r="F49" s="15">
        <v>0</v>
      </c>
      <c r="G49" s="15">
        <v>0</v>
      </c>
      <c r="H49" s="15">
        <v>107000</v>
      </c>
      <c r="I49" s="15">
        <v>0</v>
      </c>
      <c r="J49" s="15">
        <v>0</v>
      </c>
      <c r="K49" s="15">
        <f t="shared" si="11"/>
        <v>107000</v>
      </c>
      <c r="L49" s="15">
        <v>0</v>
      </c>
      <c r="M49" s="15">
        <v>0</v>
      </c>
      <c r="N49" s="15">
        <f t="shared" si="10"/>
        <v>107000</v>
      </c>
    </row>
    <row r="50" spans="1:14" ht="15.95" customHeight="1" x14ac:dyDescent="0.15">
      <c r="A50" s="12"/>
      <c r="B50" s="13"/>
      <c r="C50" s="13"/>
      <c r="D50" s="13" t="s">
        <v>54</v>
      </c>
      <c r="E50" s="14"/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f t="shared" si="11"/>
        <v>0</v>
      </c>
      <c r="L50" s="15">
        <v>0</v>
      </c>
      <c r="M50" s="15">
        <v>0</v>
      </c>
      <c r="N50" s="15">
        <f t="shared" si="10"/>
        <v>0</v>
      </c>
    </row>
    <row r="51" spans="1:14" ht="15.95" customHeight="1" x14ac:dyDescent="0.15">
      <c r="A51" s="12"/>
      <c r="B51" s="13"/>
      <c r="C51" s="13"/>
      <c r="D51" s="13" t="s">
        <v>55</v>
      </c>
      <c r="E51" s="14"/>
      <c r="F51" s="15">
        <v>0</v>
      </c>
      <c r="G51" s="15">
        <v>15000</v>
      </c>
      <c r="H51" s="15">
        <v>1823000</v>
      </c>
      <c r="I51" s="15">
        <v>243000</v>
      </c>
      <c r="J51" s="15">
        <v>100000</v>
      </c>
      <c r="K51" s="15">
        <f t="shared" si="11"/>
        <v>2181000</v>
      </c>
      <c r="L51" s="15">
        <v>0</v>
      </c>
      <c r="M51" s="15">
        <v>0</v>
      </c>
      <c r="N51" s="15">
        <f t="shared" si="10"/>
        <v>2181000</v>
      </c>
    </row>
    <row r="52" spans="1:14" ht="15.95" customHeight="1" x14ac:dyDescent="0.15">
      <c r="A52" s="12"/>
      <c r="B52" s="13"/>
      <c r="C52" s="13"/>
      <c r="D52" s="13" t="s">
        <v>56</v>
      </c>
      <c r="E52" s="14"/>
      <c r="F52" s="15">
        <v>0</v>
      </c>
      <c r="G52" s="15">
        <v>5000</v>
      </c>
      <c r="H52" s="15">
        <v>700000</v>
      </c>
      <c r="I52" s="15">
        <v>140000</v>
      </c>
      <c r="J52" s="15">
        <v>0</v>
      </c>
      <c r="K52" s="15">
        <f t="shared" si="11"/>
        <v>845000</v>
      </c>
      <c r="L52" s="15">
        <v>0</v>
      </c>
      <c r="M52" s="15">
        <v>0</v>
      </c>
      <c r="N52" s="15">
        <f t="shared" si="10"/>
        <v>845000</v>
      </c>
    </row>
    <row r="53" spans="1:14" ht="15.95" customHeight="1" x14ac:dyDescent="0.15">
      <c r="A53" s="12"/>
      <c r="B53" s="13"/>
      <c r="C53" s="13"/>
      <c r="D53" s="13" t="s">
        <v>4</v>
      </c>
      <c r="E53" s="14"/>
      <c r="F53" s="15">
        <v>0</v>
      </c>
      <c r="G53" s="15">
        <v>0</v>
      </c>
      <c r="H53" s="15">
        <v>952000</v>
      </c>
      <c r="I53" s="15">
        <v>35000</v>
      </c>
      <c r="J53" s="15">
        <v>0</v>
      </c>
      <c r="K53" s="15">
        <f t="shared" si="11"/>
        <v>987000</v>
      </c>
      <c r="L53" s="15">
        <v>0</v>
      </c>
      <c r="M53" s="15">
        <v>0</v>
      </c>
      <c r="N53" s="15">
        <f t="shared" si="10"/>
        <v>987000</v>
      </c>
    </row>
    <row r="54" spans="1:14" ht="15.95" customHeight="1" x14ac:dyDescent="0.15">
      <c r="A54" s="12"/>
      <c r="B54" s="13"/>
      <c r="C54" s="13"/>
      <c r="D54" s="13" t="s">
        <v>57</v>
      </c>
      <c r="E54" s="14"/>
      <c r="F54" s="15">
        <v>0</v>
      </c>
      <c r="G54" s="15">
        <v>361000</v>
      </c>
      <c r="H54" s="15">
        <v>148000</v>
      </c>
      <c r="I54" s="15">
        <v>344000</v>
      </c>
      <c r="J54" s="15">
        <v>0</v>
      </c>
      <c r="K54" s="15">
        <f t="shared" si="11"/>
        <v>853000</v>
      </c>
      <c r="L54" s="15">
        <v>0</v>
      </c>
      <c r="M54" s="15">
        <v>0</v>
      </c>
      <c r="N54" s="15">
        <f t="shared" si="10"/>
        <v>853000</v>
      </c>
    </row>
    <row r="55" spans="1:14" ht="15.95" customHeight="1" x14ac:dyDescent="0.15">
      <c r="A55" s="12"/>
      <c r="B55" s="13"/>
      <c r="C55" s="13"/>
      <c r="D55" s="13" t="s">
        <v>6</v>
      </c>
      <c r="E55" s="14"/>
      <c r="F55" s="15">
        <v>0</v>
      </c>
      <c r="G55" s="15">
        <v>0</v>
      </c>
      <c r="H55" s="15">
        <v>1831000</v>
      </c>
      <c r="I55" s="15">
        <v>1822000</v>
      </c>
      <c r="J55" s="15">
        <v>0</v>
      </c>
      <c r="K55" s="15">
        <f t="shared" si="11"/>
        <v>3653000</v>
      </c>
      <c r="L55" s="15">
        <v>0</v>
      </c>
      <c r="M55" s="15">
        <v>0</v>
      </c>
      <c r="N55" s="15">
        <f t="shared" si="10"/>
        <v>3653000</v>
      </c>
    </row>
    <row r="56" spans="1:14" ht="15.95" customHeight="1" x14ac:dyDescent="0.15">
      <c r="A56" s="12"/>
      <c r="B56" s="13"/>
      <c r="C56" s="13"/>
      <c r="D56" s="13" t="s">
        <v>58</v>
      </c>
      <c r="E56" s="14"/>
      <c r="F56" s="15">
        <v>0</v>
      </c>
      <c r="G56" s="15">
        <v>0</v>
      </c>
      <c r="H56" s="15">
        <v>1327000</v>
      </c>
      <c r="I56" s="15">
        <v>0</v>
      </c>
      <c r="J56" s="15">
        <v>0</v>
      </c>
      <c r="K56" s="15">
        <f t="shared" si="11"/>
        <v>1327000</v>
      </c>
      <c r="L56" s="15">
        <v>0</v>
      </c>
      <c r="M56" s="15">
        <v>0</v>
      </c>
      <c r="N56" s="15">
        <f t="shared" si="10"/>
        <v>1327000</v>
      </c>
    </row>
    <row r="57" spans="1:14" ht="15.95" customHeight="1" x14ac:dyDescent="0.15">
      <c r="A57" s="12"/>
      <c r="B57" s="13"/>
      <c r="C57" s="13"/>
      <c r="D57" s="13" t="s">
        <v>59</v>
      </c>
      <c r="E57" s="14"/>
      <c r="F57" s="15">
        <v>0</v>
      </c>
      <c r="G57" s="15">
        <v>0</v>
      </c>
      <c r="H57" s="15">
        <v>156000</v>
      </c>
      <c r="I57" s="15">
        <v>0</v>
      </c>
      <c r="J57" s="15">
        <v>0</v>
      </c>
      <c r="K57" s="15">
        <f t="shared" si="11"/>
        <v>156000</v>
      </c>
      <c r="L57" s="15">
        <v>0</v>
      </c>
      <c r="M57" s="15">
        <v>0</v>
      </c>
      <c r="N57" s="15">
        <f t="shared" si="10"/>
        <v>156000</v>
      </c>
    </row>
    <row r="58" spans="1:14" ht="15.95" customHeight="1" x14ac:dyDescent="0.15">
      <c r="A58" s="12"/>
      <c r="B58" s="13"/>
      <c r="C58" s="13"/>
      <c r="D58" s="13" t="s">
        <v>7</v>
      </c>
      <c r="E58" s="14"/>
      <c r="F58" s="15">
        <v>0</v>
      </c>
      <c r="G58" s="15">
        <v>0</v>
      </c>
      <c r="H58" s="15">
        <v>3722000</v>
      </c>
      <c r="I58" s="15">
        <v>0</v>
      </c>
      <c r="J58" s="15">
        <v>0</v>
      </c>
      <c r="K58" s="15">
        <f t="shared" si="11"/>
        <v>3722000</v>
      </c>
      <c r="L58" s="15">
        <v>0</v>
      </c>
      <c r="M58" s="15">
        <v>0</v>
      </c>
      <c r="N58" s="15">
        <f t="shared" si="10"/>
        <v>3722000</v>
      </c>
    </row>
    <row r="59" spans="1:14" ht="15.95" customHeight="1" x14ac:dyDescent="0.15">
      <c r="A59" s="12"/>
      <c r="B59" s="13"/>
      <c r="C59" s="13"/>
      <c r="D59" s="13" t="s">
        <v>60</v>
      </c>
      <c r="E59" s="14"/>
      <c r="F59" s="15">
        <v>0</v>
      </c>
      <c r="G59" s="15">
        <v>2000</v>
      </c>
      <c r="H59" s="15">
        <v>0</v>
      </c>
      <c r="I59" s="15">
        <v>0</v>
      </c>
      <c r="J59" s="15">
        <v>0</v>
      </c>
      <c r="K59" s="15">
        <f t="shared" si="11"/>
        <v>2000</v>
      </c>
      <c r="L59" s="15">
        <v>0</v>
      </c>
      <c r="M59" s="15">
        <v>0</v>
      </c>
      <c r="N59" s="15">
        <f t="shared" si="10"/>
        <v>2000</v>
      </c>
    </row>
    <row r="60" spans="1:14" ht="15.95" customHeight="1" x14ac:dyDescent="0.15">
      <c r="A60" s="12"/>
      <c r="B60" s="13"/>
      <c r="C60" s="13"/>
      <c r="D60" s="13" t="s">
        <v>61</v>
      </c>
      <c r="E60" s="14"/>
      <c r="F60" s="15">
        <v>0</v>
      </c>
      <c r="G60" s="15">
        <v>0</v>
      </c>
      <c r="H60" s="15">
        <v>178000</v>
      </c>
      <c r="I60" s="15">
        <v>0</v>
      </c>
      <c r="J60" s="15">
        <v>0</v>
      </c>
      <c r="K60" s="15">
        <f t="shared" si="11"/>
        <v>178000</v>
      </c>
      <c r="L60" s="15">
        <v>0</v>
      </c>
      <c r="M60" s="15">
        <v>0</v>
      </c>
      <c r="N60" s="15">
        <f t="shared" si="10"/>
        <v>178000</v>
      </c>
    </row>
    <row r="61" spans="1:14" ht="15.95" customHeight="1" x14ac:dyDescent="0.15">
      <c r="A61" s="12"/>
      <c r="B61" s="13"/>
      <c r="C61" s="13"/>
      <c r="D61" s="13" t="s">
        <v>8</v>
      </c>
      <c r="E61" s="14"/>
      <c r="F61" s="15">
        <v>0</v>
      </c>
      <c r="G61" s="15">
        <v>387000</v>
      </c>
      <c r="H61" s="15">
        <v>2247000</v>
      </c>
      <c r="I61" s="15">
        <v>2315000</v>
      </c>
      <c r="J61" s="15">
        <v>252000</v>
      </c>
      <c r="K61" s="15">
        <f t="shared" si="11"/>
        <v>5201000</v>
      </c>
      <c r="L61" s="15">
        <v>0</v>
      </c>
      <c r="M61" s="15">
        <v>0</v>
      </c>
      <c r="N61" s="15">
        <f t="shared" si="10"/>
        <v>5201000</v>
      </c>
    </row>
    <row r="62" spans="1:14" ht="15.95" customHeight="1" x14ac:dyDescent="0.15">
      <c r="A62" s="12"/>
      <c r="B62" s="13"/>
      <c r="C62" s="13"/>
      <c r="D62" s="13" t="s">
        <v>62</v>
      </c>
      <c r="E62" s="14"/>
      <c r="F62" s="15">
        <v>0</v>
      </c>
      <c r="G62" s="15">
        <v>0</v>
      </c>
      <c r="H62" s="15">
        <v>100000</v>
      </c>
      <c r="I62" s="15">
        <v>0</v>
      </c>
      <c r="J62" s="15">
        <v>0</v>
      </c>
      <c r="K62" s="15">
        <f t="shared" si="11"/>
        <v>100000</v>
      </c>
      <c r="L62" s="15">
        <v>0</v>
      </c>
      <c r="M62" s="15">
        <v>0</v>
      </c>
      <c r="N62" s="15">
        <f t="shared" si="10"/>
        <v>100000</v>
      </c>
    </row>
    <row r="63" spans="1:14" ht="15.95" customHeight="1" x14ac:dyDescent="0.15">
      <c r="A63" s="12"/>
      <c r="B63" s="13"/>
      <c r="C63" s="13"/>
      <c r="D63" s="13" t="s">
        <v>63</v>
      </c>
      <c r="E63" s="14"/>
      <c r="F63" s="15">
        <v>0</v>
      </c>
      <c r="G63" s="15">
        <v>0</v>
      </c>
      <c r="H63" s="15">
        <v>10000</v>
      </c>
      <c r="I63" s="15">
        <v>0</v>
      </c>
      <c r="J63" s="15">
        <v>0</v>
      </c>
      <c r="K63" s="15">
        <f t="shared" si="11"/>
        <v>10000</v>
      </c>
      <c r="L63" s="15">
        <v>0</v>
      </c>
      <c r="M63" s="15">
        <v>0</v>
      </c>
      <c r="N63" s="15">
        <f t="shared" si="10"/>
        <v>10000</v>
      </c>
    </row>
    <row r="64" spans="1:14" ht="15.95" customHeight="1" x14ac:dyDescent="0.15">
      <c r="A64" s="12"/>
      <c r="B64" s="13"/>
      <c r="C64" s="13"/>
      <c r="D64" s="13" t="s">
        <v>9</v>
      </c>
      <c r="E64" s="14"/>
      <c r="F64" s="15">
        <v>0</v>
      </c>
      <c r="G64" s="15">
        <v>0</v>
      </c>
      <c r="H64" s="15">
        <v>48000</v>
      </c>
      <c r="I64" s="15">
        <v>0</v>
      </c>
      <c r="J64" s="15">
        <v>0</v>
      </c>
      <c r="K64" s="15">
        <f t="shared" si="11"/>
        <v>48000</v>
      </c>
      <c r="L64" s="15">
        <v>0</v>
      </c>
      <c r="M64" s="15">
        <v>0</v>
      </c>
      <c r="N64" s="15">
        <f t="shared" si="10"/>
        <v>48000</v>
      </c>
    </row>
    <row r="65" spans="1:14" ht="15.95" customHeight="1" x14ac:dyDescent="0.15">
      <c r="A65" s="12"/>
      <c r="B65" s="13"/>
      <c r="C65" s="13"/>
      <c r="D65" s="13" t="s">
        <v>64</v>
      </c>
      <c r="E65" s="14"/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f t="shared" si="11"/>
        <v>0</v>
      </c>
      <c r="L65" s="15">
        <v>0</v>
      </c>
      <c r="M65" s="15">
        <v>0</v>
      </c>
      <c r="N65" s="15">
        <f t="shared" si="10"/>
        <v>0</v>
      </c>
    </row>
    <row r="66" spans="1:14" ht="15.95" customHeight="1" thickBot="1" x14ac:dyDescent="0.2">
      <c r="A66" s="22"/>
      <c r="B66" s="23"/>
      <c r="C66" s="23"/>
      <c r="D66" s="23" t="s">
        <v>10</v>
      </c>
      <c r="E66" s="24"/>
      <c r="F66" s="25">
        <v>0</v>
      </c>
      <c r="G66" s="25">
        <v>0</v>
      </c>
      <c r="H66" s="25">
        <v>50000</v>
      </c>
      <c r="I66" s="25">
        <v>0</v>
      </c>
      <c r="J66" s="25">
        <v>0</v>
      </c>
      <c r="K66" s="25">
        <f t="shared" si="11"/>
        <v>50000</v>
      </c>
      <c r="L66" s="25">
        <v>0</v>
      </c>
      <c r="M66" s="25">
        <v>0</v>
      </c>
      <c r="N66" s="25">
        <f t="shared" si="10"/>
        <v>50000</v>
      </c>
    </row>
    <row r="67" spans="1:14" ht="15.95" customHeight="1" x14ac:dyDescent="0.15">
      <c r="A67" s="18"/>
      <c r="B67" s="19"/>
      <c r="C67" s="19" t="s">
        <v>65</v>
      </c>
      <c r="D67" s="19"/>
      <c r="E67" s="20"/>
      <c r="F67" s="21">
        <v>0</v>
      </c>
      <c r="G67" s="21">
        <v>0</v>
      </c>
      <c r="H67" s="21">
        <v>0</v>
      </c>
      <c r="I67" s="21"/>
      <c r="J67" s="21">
        <v>0</v>
      </c>
      <c r="K67" s="21">
        <f t="shared" ref="K67:K75" si="12">SUM(F67:J67)</f>
        <v>0</v>
      </c>
      <c r="L67" s="21">
        <v>0</v>
      </c>
      <c r="M67" s="21">
        <f>SUM(M68:M85)</f>
        <v>3032000</v>
      </c>
      <c r="N67" s="21">
        <f t="shared" si="10"/>
        <v>3032000</v>
      </c>
    </row>
    <row r="68" spans="1:14" ht="15.95" customHeight="1" x14ac:dyDescent="0.15">
      <c r="A68" s="12"/>
      <c r="B68" s="13"/>
      <c r="C68" s="13"/>
      <c r="D68" s="13" t="s">
        <v>48</v>
      </c>
      <c r="E68" s="14"/>
      <c r="F68" s="15">
        <v>0</v>
      </c>
      <c r="G68" s="15">
        <v>0</v>
      </c>
      <c r="H68" s="15">
        <v>0</v>
      </c>
      <c r="I68" s="15"/>
      <c r="J68" s="15">
        <v>0</v>
      </c>
      <c r="K68" s="15">
        <f t="shared" si="12"/>
        <v>0</v>
      </c>
      <c r="L68" s="15">
        <v>0</v>
      </c>
      <c r="M68" s="15">
        <v>917000</v>
      </c>
      <c r="N68" s="15">
        <f t="shared" si="10"/>
        <v>917000</v>
      </c>
    </row>
    <row r="69" spans="1:14" ht="15.95" customHeight="1" x14ac:dyDescent="0.15">
      <c r="A69" s="12"/>
      <c r="B69" s="13"/>
      <c r="C69" s="13"/>
      <c r="D69" s="13" t="s">
        <v>49</v>
      </c>
      <c r="E69" s="14"/>
      <c r="F69" s="15">
        <v>0</v>
      </c>
      <c r="G69" s="15">
        <v>0</v>
      </c>
      <c r="H69" s="15">
        <v>0</v>
      </c>
      <c r="I69" s="15"/>
      <c r="J69" s="15">
        <v>0</v>
      </c>
      <c r="K69" s="15">
        <f t="shared" si="12"/>
        <v>0</v>
      </c>
      <c r="L69" s="15">
        <v>0</v>
      </c>
      <c r="M69" s="15">
        <v>657000</v>
      </c>
      <c r="N69" s="15">
        <f t="shared" si="10"/>
        <v>657000</v>
      </c>
    </row>
    <row r="70" spans="1:14" ht="15.95" customHeight="1" x14ac:dyDescent="0.15">
      <c r="A70" s="12"/>
      <c r="B70" s="13"/>
      <c r="C70" s="13"/>
      <c r="D70" s="13" t="s">
        <v>2</v>
      </c>
      <c r="E70" s="14"/>
      <c r="F70" s="15">
        <v>0</v>
      </c>
      <c r="G70" s="15">
        <v>0</v>
      </c>
      <c r="H70" s="15">
        <v>0</v>
      </c>
      <c r="I70" s="15"/>
      <c r="J70" s="15">
        <v>0</v>
      </c>
      <c r="K70" s="15">
        <f t="shared" si="12"/>
        <v>0</v>
      </c>
      <c r="L70" s="15">
        <v>0</v>
      </c>
      <c r="M70" s="15">
        <v>107000</v>
      </c>
      <c r="N70" s="15">
        <f t="shared" si="10"/>
        <v>107000</v>
      </c>
    </row>
    <row r="71" spans="1:14" ht="15.95" customHeight="1" x14ac:dyDescent="0.15">
      <c r="A71" s="12"/>
      <c r="B71" s="13"/>
      <c r="C71" s="13"/>
      <c r="D71" s="13" t="s">
        <v>50</v>
      </c>
      <c r="E71" s="14"/>
      <c r="F71" s="15">
        <v>0</v>
      </c>
      <c r="G71" s="15">
        <v>0</v>
      </c>
      <c r="H71" s="15">
        <v>0</v>
      </c>
      <c r="I71" s="15"/>
      <c r="J71" s="15">
        <v>0</v>
      </c>
      <c r="K71" s="15">
        <f t="shared" si="12"/>
        <v>0</v>
      </c>
      <c r="L71" s="15">
        <v>0</v>
      </c>
      <c r="M71" s="15">
        <v>57000</v>
      </c>
      <c r="N71" s="15">
        <f t="shared" si="10"/>
        <v>57000</v>
      </c>
    </row>
    <row r="72" spans="1:14" ht="15.95" customHeight="1" x14ac:dyDescent="0.15">
      <c r="A72" s="12"/>
      <c r="B72" s="13"/>
      <c r="C72" s="13"/>
      <c r="D72" s="13" t="s">
        <v>51</v>
      </c>
      <c r="E72" s="14"/>
      <c r="F72" s="15">
        <v>0</v>
      </c>
      <c r="G72" s="15">
        <v>0</v>
      </c>
      <c r="H72" s="15">
        <v>0</v>
      </c>
      <c r="I72" s="15"/>
      <c r="J72" s="15">
        <v>0</v>
      </c>
      <c r="K72" s="15">
        <f t="shared" si="12"/>
        <v>0</v>
      </c>
      <c r="L72" s="15">
        <v>0</v>
      </c>
      <c r="M72" s="15">
        <v>2000</v>
      </c>
      <c r="N72" s="15">
        <f t="shared" si="10"/>
        <v>2000</v>
      </c>
    </row>
    <row r="73" spans="1:14" ht="15.95" customHeight="1" x14ac:dyDescent="0.15">
      <c r="A73" s="12"/>
      <c r="B73" s="13"/>
      <c r="C73" s="13"/>
      <c r="D73" s="13" t="s">
        <v>5</v>
      </c>
      <c r="E73" s="14"/>
      <c r="F73" s="15">
        <v>0</v>
      </c>
      <c r="G73" s="15">
        <v>0</v>
      </c>
      <c r="H73" s="15">
        <v>0</v>
      </c>
      <c r="I73" s="15"/>
      <c r="J73" s="15">
        <v>0</v>
      </c>
      <c r="K73" s="15">
        <f t="shared" si="12"/>
        <v>0</v>
      </c>
      <c r="L73" s="15">
        <v>0</v>
      </c>
      <c r="M73" s="15">
        <v>44000</v>
      </c>
      <c r="N73" s="15">
        <f t="shared" si="10"/>
        <v>44000</v>
      </c>
    </row>
    <row r="74" spans="1:14" ht="15.95" customHeight="1" x14ac:dyDescent="0.15">
      <c r="A74" s="12"/>
      <c r="B74" s="13"/>
      <c r="C74" s="13"/>
      <c r="D74" s="13" t="s">
        <v>66</v>
      </c>
      <c r="E74" s="14"/>
      <c r="F74" s="15">
        <v>0</v>
      </c>
      <c r="G74" s="15">
        <v>0</v>
      </c>
      <c r="H74" s="15">
        <v>0</v>
      </c>
      <c r="I74" s="15"/>
      <c r="J74" s="15">
        <v>0</v>
      </c>
      <c r="K74" s="15">
        <f t="shared" si="12"/>
        <v>0</v>
      </c>
      <c r="L74" s="15">
        <v>0</v>
      </c>
      <c r="M74" s="15">
        <v>74000</v>
      </c>
      <c r="N74" s="15">
        <f t="shared" si="10"/>
        <v>74000</v>
      </c>
    </row>
    <row r="75" spans="1:14" ht="15.95" customHeight="1" x14ac:dyDescent="0.15">
      <c r="A75" s="12"/>
      <c r="B75" s="13"/>
      <c r="C75" s="13"/>
      <c r="D75" s="13" t="s">
        <v>3</v>
      </c>
      <c r="E75" s="14"/>
      <c r="F75" s="15">
        <v>0</v>
      </c>
      <c r="G75" s="15">
        <v>0</v>
      </c>
      <c r="H75" s="15">
        <v>0</v>
      </c>
      <c r="I75" s="15"/>
      <c r="J75" s="15">
        <v>0</v>
      </c>
      <c r="K75" s="15">
        <f t="shared" si="12"/>
        <v>0</v>
      </c>
      <c r="L75" s="15">
        <v>0</v>
      </c>
      <c r="M75" s="15">
        <v>88000</v>
      </c>
      <c r="N75" s="15">
        <f t="shared" si="10"/>
        <v>88000</v>
      </c>
    </row>
    <row r="76" spans="1:14" ht="15.95" customHeight="1" x14ac:dyDescent="0.15">
      <c r="A76" s="12"/>
      <c r="B76" s="13"/>
      <c r="C76" s="13"/>
      <c r="D76" s="13" t="s">
        <v>55</v>
      </c>
      <c r="E76" s="14"/>
      <c r="F76" s="15">
        <v>0</v>
      </c>
      <c r="G76" s="15">
        <v>0</v>
      </c>
      <c r="H76" s="15">
        <v>0</v>
      </c>
      <c r="I76" s="15"/>
      <c r="J76" s="15">
        <v>0</v>
      </c>
      <c r="K76" s="15">
        <f t="shared" ref="K76:K89" si="13">SUM(F76:J76)</f>
        <v>0</v>
      </c>
      <c r="L76" s="15">
        <v>0</v>
      </c>
      <c r="M76" s="15">
        <v>21000</v>
      </c>
      <c r="N76" s="15">
        <f t="shared" si="10"/>
        <v>21000</v>
      </c>
    </row>
    <row r="77" spans="1:14" ht="15.95" customHeight="1" x14ac:dyDescent="0.15">
      <c r="A77" s="12"/>
      <c r="B77" s="13"/>
      <c r="C77" s="13"/>
      <c r="D77" s="13" t="s">
        <v>4</v>
      </c>
      <c r="E77" s="14"/>
      <c r="F77" s="15">
        <v>0</v>
      </c>
      <c r="G77" s="15">
        <v>0</v>
      </c>
      <c r="H77" s="15">
        <v>0</v>
      </c>
      <c r="I77" s="15"/>
      <c r="J77" s="15">
        <v>0</v>
      </c>
      <c r="K77" s="15">
        <f t="shared" si="13"/>
        <v>0</v>
      </c>
      <c r="L77" s="15">
        <v>0</v>
      </c>
      <c r="M77" s="15">
        <v>312000</v>
      </c>
      <c r="N77" s="15">
        <f t="shared" si="10"/>
        <v>312000</v>
      </c>
    </row>
    <row r="78" spans="1:14" ht="15.95" customHeight="1" x14ac:dyDescent="0.15">
      <c r="A78" s="12"/>
      <c r="B78" s="13"/>
      <c r="C78" s="13"/>
      <c r="D78" s="13" t="s">
        <v>57</v>
      </c>
      <c r="E78" s="14"/>
      <c r="F78" s="15">
        <v>0</v>
      </c>
      <c r="G78" s="15">
        <v>0</v>
      </c>
      <c r="H78" s="15">
        <v>0</v>
      </c>
      <c r="I78" s="15"/>
      <c r="J78" s="15">
        <v>0</v>
      </c>
      <c r="K78" s="15">
        <f t="shared" si="13"/>
        <v>0</v>
      </c>
      <c r="L78" s="15">
        <v>0</v>
      </c>
      <c r="M78" s="15">
        <v>18000</v>
      </c>
      <c r="N78" s="15">
        <f t="shared" si="10"/>
        <v>18000</v>
      </c>
    </row>
    <row r="79" spans="1:14" ht="15.95" customHeight="1" x14ac:dyDescent="0.15">
      <c r="A79" s="12"/>
      <c r="B79" s="13"/>
      <c r="C79" s="13"/>
      <c r="D79" s="13" t="s">
        <v>6</v>
      </c>
      <c r="E79" s="14"/>
      <c r="F79" s="15">
        <v>0</v>
      </c>
      <c r="G79" s="15">
        <v>0</v>
      </c>
      <c r="H79" s="15">
        <v>0</v>
      </c>
      <c r="I79" s="15"/>
      <c r="J79" s="15">
        <v>0</v>
      </c>
      <c r="K79" s="15">
        <f t="shared" si="13"/>
        <v>0</v>
      </c>
      <c r="L79" s="15">
        <v>0</v>
      </c>
      <c r="M79" s="15">
        <v>120000</v>
      </c>
      <c r="N79" s="15">
        <f t="shared" si="10"/>
        <v>120000</v>
      </c>
    </row>
    <row r="80" spans="1:14" ht="15.95" customHeight="1" x14ac:dyDescent="0.15">
      <c r="A80" s="12"/>
      <c r="B80" s="13"/>
      <c r="C80" s="13"/>
      <c r="D80" s="13" t="s">
        <v>58</v>
      </c>
      <c r="E80" s="14"/>
      <c r="F80" s="15">
        <v>0</v>
      </c>
      <c r="G80" s="15">
        <v>0</v>
      </c>
      <c r="H80" s="15">
        <v>0</v>
      </c>
      <c r="I80" s="15"/>
      <c r="J80" s="15">
        <v>0</v>
      </c>
      <c r="K80" s="15">
        <f t="shared" si="13"/>
        <v>0</v>
      </c>
      <c r="L80" s="15">
        <v>0</v>
      </c>
      <c r="M80" s="15">
        <v>35000</v>
      </c>
      <c r="N80" s="15">
        <f t="shared" si="10"/>
        <v>35000</v>
      </c>
    </row>
    <row r="81" spans="1:14" ht="15.95" customHeight="1" x14ac:dyDescent="0.15">
      <c r="A81" s="12"/>
      <c r="B81" s="13"/>
      <c r="C81" s="13"/>
      <c r="D81" s="13" t="s">
        <v>7</v>
      </c>
      <c r="E81" s="14"/>
      <c r="F81" s="15">
        <v>0</v>
      </c>
      <c r="G81" s="15">
        <v>0</v>
      </c>
      <c r="H81" s="15">
        <v>0</v>
      </c>
      <c r="I81" s="15"/>
      <c r="J81" s="15">
        <v>0</v>
      </c>
      <c r="K81" s="15">
        <f t="shared" si="13"/>
        <v>0</v>
      </c>
      <c r="L81" s="15">
        <v>0</v>
      </c>
      <c r="M81" s="15">
        <v>81000</v>
      </c>
      <c r="N81" s="15">
        <f t="shared" si="10"/>
        <v>81000</v>
      </c>
    </row>
    <row r="82" spans="1:14" ht="15.95" customHeight="1" x14ac:dyDescent="0.15">
      <c r="A82" s="12"/>
      <c r="B82" s="13"/>
      <c r="C82" s="13"/>
      <c r="D82" s="13" t="s">
        <v>60</v>
      </c>
      <c r="E82" s="14"/>
      <c r="F82" s="15">
        <v>0</v>
      </c>
      <c r="G82" s="15">
        <v>0</v>
      </c>
      <c r="H82" s="15">
        <v>0</v>
      </c>
      <c r="I82" s="15"/>
      <c r="J82" s="15">
        <v>0</v>
      </c>
      <c r="K82" s="15">
        <f t="shared" si="13"/>
        <v>0</v>
      </c>
      <c r="L82" s="15">
        <v>0</v>
      </c>
      <c r="M82" s="15">
        <v>259000</v>
      </c>
      <c r="N82" s="15">
        <f t="shared" si="10"/>
        <v>259000</v>
      </c>
    </row>
    <row r="83" spans="1:14" ht="15.95" customHeight="1" x14ac:dyDescent="0.15">
      <c r="A83" s="12"/>
      <c r="B83" s="13"/>
      <c r="C83" s="13"/>
      <c r="D83" s="13" t="s">
        <v>8</v>
      </c>
      <c r="E83" s="14"/>
      <c r="F83" s="15">
        <v>0</v>
      </c>
      <c r="G83" s="15">
        <v>0</v>
      </c>
      <c r="H83" s="15">
        <v>0</v>
      </c>
      <c r="I83" s="15"/>
      <c r="J83" s="15">
        <v>0</v>
      </c>
      <c r="K83" s="15">
        <f t="shared" si="13"/>
        <v>0</v>
      </c>
      <c r="L83" s="15">
        <v>0</v>
      </c>
      <c r="M83" s="15">
        <v>170000</v>
      </c>
      <c r="N83" s="15">
        <f t="shared" si="10"/>
        <v>170000</v>
      </c>
    </row>
    <row r="84" spans="1:14" ht="15.95" customHeight="1" x14ac:dyDescent="0.15">
      <c r="A84" s="12"/>
      <c r="B84" s="13"/>
      <c r="C84" s="13"/>
      <c r="D84" s="13" t="s">
        <v>9</v>
      </c>
      <c r="E84" s="14"/>
      <c r="F84" s="15">
        <v>0</v>
      </c>
      <c r="G84" s="15">
        <v>0</v>
      </c>
      <c r="H84" s="15">
        <v>0</v>
      </c>
      <c r="I84" s="15"/>
      <c r="J84" s="15">
        <v>0</v>
      </c>
      <c r="K84" s="15">
        <f t="shared" si="13"/>
        <v>0</v>
      </c>
      <c r="L84" s="15">
        <v>0</v>
      </c>
      <c r="M84" s="15">
        <v>11000</v>
      </c>
      <c r="N84" s="15">
        <f t="shared" si="10"/>
        <v>11000</v>
      </c>
    </row>
    <row r="85" spans="1:14" ht="15.95" customHeight="1" x14ac:dyDescent="0.15">
      <c r="A85" s="12"/>
      <c r="B85" s="13"/>
      <c r="C85" s="13"/>
      <c r="D85" s="13" t="s">
        <v>10</v>
      </c>
      <c r="E85" s="14"/>
      <c r="F85" s="15">
        <v>0</v>
      </c>
      <c r="G85" s="15">
        <v>0</v>
      </c>
      <c r="H85" s="15">
        <v>0</v>
      </c>
      <c r="I85" s="15"/>
      <c r="J85" s="15">
        <v>0</v>
      </c>
      <c r="K85" s="15">
        <f t="shared" si="13"/>
        <v>0</v>
      </c>
      <c r="L85" s="15">
        <v>0</v>
      </c>
      <c r="M85" s="15">
        <v>59000</v>
      </c>
      <c r="N85" s="15">
        <f t="shared" si="10"/>
        <v>59000</v>
      </c>
    </row>
    <row r="86" spans="1:14" ht="15.95" customHeight="1" x14ac:dyDescent="0.15">
      <c r="A86" s="12"/>
      <c r="B86" s="13"/>
      <c r="C86" s="13" t="s">
        <v>67</v>
      </c>
      <c r="D86" s="13"/>
      <c r="E86" s="14"/>
      <c r="F86" s="15">
        <f t="shared" ref="F86:M86" si="14">SUM(F38+F67)</f>
        <v>113500000</v>
      </c>
      <c r="G86" s="15">
        <f t="shared" si="14"/>
        <v>1542000</v>
      </c>
      <c r="H86" s="15">
        <f t="shared" si="14"/>
        <v>18139000</v>
      </c>
      <c r="I86" s="15">
        <f t="shared" si="14"/>
        <v>31448000</v>
      </c>
      <c r="J86" s="15">
        <f t="shared" si="14"/>
        <v>3526000</v>
      </c>
      <c r="K86" s="15">
        <f t="shared" si="14"/>
        <v>168155000</v>
      </c>
      <c r="L86" s="15">
        <f t="shared" si="14"/>
        <v>0</v>
      </c>
      <c r="M86" s="15">
        <f t="shared" si="14"/>
        <v>3032000</v>
      </c>
      <c r="N86" s="15">
        <f xml:space="preserve"> SUM(K86:M86)</f>
        <v>171187000</v>
      </c>
    </row>
    <row r="87" spans="1:14" ht="15.95" customHeight="1" x14ac:dyDescent="0.15">
      <c r="A87" s="12"/>
      <c r="B87" s="13" t="s">
        <v>68</v>
      </c>
      <c r="C87" s="13"/>
      <c r="D87" s="13"/>
      <c r="E87" s="14"/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f t="shared" si="13"/>
        <v>0</v>
      </c>
      <c r="L87" s="15">
        <v>0</v>
      </c>
      <c r="M87" s="15">
        <v>0</v>
      </c>
      <c r="N87" s="15">
        <f t="shared" si="10"/>
        <v>0</v>
      </c>
    </row>
    <row r="88" spans="1:14" ht="15.95" customHeight="1" x14ac:dyDescent="0.15">
      <c r="A88" s="12" t="s">
        <v>69</v>
      </c>
      <c r="B88" s="13"/>
      <c r="C88" s="13"/>
      <c r="D88" s="13"/>
      <c r="E88" s="14"/>
      <c r="F88" s="15"/>
      <c r="G88" s="15"/>
      <c r="H88" s="15"/>
      <c r="I88" s="15"/>
      <c r="J88" s="15"/>
      <c r="K88" s="15">
        <f t="shared" si="13"/>
        <v>0</v>
      </c>
      <c r="L88" s="15">
        <f>SUM(G88:K88)</f>
        <v>0</v>
      </c>
      <c r="M88" s="15">
        <f>SUM(H88:L88)</f>
        <v>0</v>
      </c>
      <c r="N88" s="15">
        <f t="shared" si="10"/>
        <v>0</v>
      </c>
    </row>
    <row r="89" spans="1:14" ht="15.95" customHeight="1" x14ac:dyDescent="0.15">
      <c r="A89" s="12"/>
      <c r="B89" s="13" t="s">
        <v>70</v>
      </c>
      <c r="C89" s="13"/>
      <c r="D89" s="13"/>
      <c r="E89" s="14"/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f t="shared" si="13"/>
        <v>0</v>
      </c>
      <c r="L89" s="15">
        <v>0</v>
      </c>
      <c r="M89" s="15">
        <v>0</v>
      </c>
      <c r="N89" s="15">
        <f t="shared" si="10"/>
        <v>0</v>
      </c>
    </row>
    <row r="90" spans="1:14" ht="15.95" customHeight="1" x14ac:dyDescent="0.15">
      <c r="A90" s="12" t="s">
        <v>71</v>
      </c>
      <c r="B90" s="13"/>
      <c r="C90" s="13"/>
      <c r="D90" s="13"/>
      <c r="E90" s="14"/>
      <c r="F90" s="15">
        <v>-206000</v>
      </c>
      <c r="G90" s="15">
        <f t="shared" ref="G90:L90" si="15">G36-G38</f>
        <v>-167000</v>
      </c>
      <c r="H90" s="15">
        <f t="shared" si="15"/>
        <v>5000</v>
      </c>
      <c r="I90" s="15">
        <f t="shared" si="15"/>
        <v>0</v>
      </c>
      <c r="J90" s="15">
        <f t="shared" si="15"/>
        <v>-2276000</v>
      </c>
      <c r="K90" s="15">
        <f t="shared" si="15"/>
        <v>-2644000</v>
      </c>
      <c r="L90" s="15">
        <f t="shared" si="15"/>
        <v>0</v>
      </c>
      <c r="M90" s="15">
        <f>M36-M67</f>
        <v>-2912000</v>
      </c>
      <c r="N90" s="15">
        <f>N36-N38-N67</f>
        <v>-5556000</v>
      </c>
    </row>
    <row r="91" spans="1:14" ht="15.95" customHeight="1" x14ac:dyDescent="0.15">
      <c r="A91" s="12" t="s">
        <v>72</v>
      </c>
      <c r="B91" s="13"/>
      <c r="C91" s="13"/>
      <c r="D91" s="13"/>
      <c r="E91" s="14"/>
      <c r="F91" s="15"/>
      <c r="G91" s="15"/>
      <c r="H91" s="15"/>
      <c r="I91" s="15"/>
      <c r="J91" s="15"/>
      <c r="K91" s="16"/>
      <c r="L91" s="15"/>
      <c r="M91" s="15">
        <v>0</v>
      </c>
      <c r="N91" s="15">
        <v>35926654</v>
      </c>
    </row>
    <row r="92" spans="1:14" ht="15.95" customHeight="1" x14ac:dyDescent="0.15">
      <c r="A92" s="12" t="s">
        <v>73</v>
      </c>
      <c r="B92" s="13"/>
      <c r="C92" s="13"/>
      <c r="D92" s="13"/>
      <c r="E92" s="14"/>
      <c r="F92" s="15"/>
      <c r="G92" s="15"/>
      <c r="H92" s="15"/>
      <c r="I92" s="15"/>
      <c r="J92" s="15"/>
      <c r="K92" s="16"/>
      <c r="L92" s="15"/>
      <c r="M92" s="15">
        <v>0</v>
      </c>
      <c r="N92" s="15">
        <f xml:space="preserve"> SUM(N90:N91)</f>
        <v>30370654</v>
      </c>
    </row>
    <row r="93" spans="1:14" ht="15.95" customHeight="1" x14ac:dyDescent="0.15">
      <c r="A93" s="12" t="s">
        <v>74</v>
      </c>
      <c r="B93" s="13"/>
      <c r="C93" s="13"/>
      <c r="D93" s="13"/>
      <c r="E93" s="14"/>
      <c r="F93" s="15"/>
      <c r="G93" s="15"/>
      <c r="H93" s="15"/>
      <c r="I93" s="15"/>
      <c r="J93" s="15"/>
      <c r="K93" s="16"/>
      <c r="L93" s="15"/>
      <c r="M93" s="15">
        <v>0</v>
      </c>
      <c r="N93" s="15">
        <f xml:space="preserve"> SUM(N92)</f>
        <v>30370654</v>
      </c>
    </row>
  </sheetData>
  <mergeCells count="9">
    <mergeCell ref="G2:J2"/>
    <mergeCell ref="A5:E7"/>
    <mergeCell ref="F5:K5"/>
    <mergeCell ref="M5:M7"/>
    <mergeCell ref="N5:N7"/>
    <mergeCell ref="F6:J6"/>
    <mergeCell ref="K6:K7"/>
    <mergeCell ref="L6:L7"/>
    <mergeCell ref="G3:J3"/>
  </mergeCells>
  <phoneticPr fontId="4"/>
  <printOptions horizontalCentered="1"/>
  <pageMargins left="0.51181102362204722" right="0.51181102362204722" top="0.74803149606299213" bottom="0.35433070866141736" header="0.31496062992125984" footer="0.31496062992125984"/>
  <pageSetup paperSize="9" scale="74" fitToHeight="0" orientation="landscape" r:id="rId1"/>
  <rowBreaks count="1" manualBreakCount="1">
    <brk id="47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グラフ</vt:lpstr>
      </vt:variant>
      <vt:variant>
        <vt:i4>1</vt:i4>
      </vt:variant>
    </vt:vector>
  </HeadingPairs>
  <TitlesOfParts>
    <vt:vector size="2" baseType="lpstr">
      <vt:lpstr>Ｒ６収支予算内訳表</vt:lpstr>
      <vt:lpstr>Graph1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kyokuchou</dc:creator>
  <cp:lastModifiedBy>出水市シルバー人材センター</cp:lastModifiedBy>
  <cp:lastPrinted>2024-05-01T07:14:23Z</cp:lastPrinted>
  <dcterms:created xsi:type="dcterms:W3CDTF">2010-10-25T06:18:56Z</dcterms:created>
  <dcterms:modified xsi:type="dcterms:W3CDTF">2024-05-01T07:14:28Z</dcterms:modified>
</cp:coreProperties>
</file>