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998BE076-DCC9-45F0-B01B-02ACF644B70B}" xr6:coauthVersionLast="47" xr6:coauthVersionMax="47" xr10:uidLastSave="{00000000-0000-0000-0000-000000000000}"/>
  <bookViews>
    <workbookView xWindow="4305" yWindow="60" windowWidth="24120" windowHeight="15420" xr2:uid="{00000000-000D-0000-FFFF-FFFF00000000}"/>
  </bookViews>
  <sheets>
    <sheet name="正味財産増減計算書内訳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3" i="2" l="1"/>
  <c r="G98" i="2"/>
  <c r="F98" i="2"/>
  <c r="G91" i="2"/>
  <c r="F91" i="2"/>
  <c r="I90" i="2"/>
  <c r="H90" i="2"/>
  <c r="G90" i="2"/>
  <c r="F90" i="2"/>
  <c r="G89" i="2"/>
  <c r="F89" i="2"/>
  <c r="F93" i="2"/>
  <c r="G87" i="2"/>
  <c r="I87" i="2" s="1"/>
  <c r="I91" i="2"/>
  <c r="I93" i="2"/>
  <c r="I92" i="2"/>
  <c r="I88" i="2"/>
  <c r="F87" i="2"/>
  <c r="F60" i="2" l="1"/>
  <c r="G60" i="2" s="1"/>
  <c r="H60" i="2"/>
  <c r="H81" i="2" s="1"/>
  <c r="F33" i="2"/>
  <c r="F81" i="2" s="1"/>
  <c r="H31" i="2"/>
  <c r="F31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10" i="2"/>
  <c r="F82" i="2" l="1"/>
  <c r="G33" i="2"/>
  <c r="I33" i="2" s="1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47" i="2"/>
  <c r="I48" i="2"/>
  <c r="I49" i="2"/>
  <c r="I50" i="2"/>
  <c r="I51" i="2"/>
  <c r="I52" i="2"/>
  <c r="I53" i="2"/>
  <c r="I54" i="2"/>
  <c r="I55" i="2"/>
  <c r="I98" i="2"/>
  <c r="I96" i="2" l="1"/>
  <c r="I89" i="2"/>
  <c r="G85" i="2"/>
  <c r="I85" i="2" s="1"/>
  <c r="G82" i="2"/>
  <c r="I82" i="2" s="1"/>
  <c r="I80" i="2"/>
  <c r="I66" i="2"/>
  <c r="I65" i="2"/>
  <c r="I64" i="2"/>
  <c r="I63" i="2"/>
  <c r="I62" i="2"/>
  <c r="I61" i="2"/>
  <c r="I59" i="2"/>
  <c r="I58" i="2"/>
  <c r="I57" i="2"/>
  <c r="I56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G31" i="2"/>
  <c r="I31" i="2" s="1"/>
  <c r="I60" i="2" l="1"/>
  <c r="G81" i="2"/>
  <c r="I81" i="2" s="1"/>
  <c r="I95" i="2"/>
  <c r="I97" i="2"/>
</calcChain>
</file>

<file path=xl/sharedStrings.xml><?xml version="1.0" encoding="utf-8"?>
<sst xmlns="http://schemas.openxmlformats.org/spreadsheetml/2006/main" count="101" uniqueCount="78">
  <si>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</si>
  <si>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</si>
  <si>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</si>
  <si>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</si>
  <si>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</si>
  <si>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</si>
  <si>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</si>
  <si>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</si>
  <si>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</si>
  <si>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</si>
  <si>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</si>
  <si>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</si>
  <si>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</si>
  <si>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</si>
  <si>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</si>
  <si>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</si>
  <si>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受取保険金</t>
  </si>
  <si>
    <t>経常収益計</t>
  </si>
  <si>
    <t>(2)経常費用</t>
  </si>
  <si>
    <t>事業費</t>
  </si>
  <si>
    <t>支払配分金</t>
  </si>
  <si>
    <t>役員報酬</t>
  </si>
  <si>
    <t>給料手当</t>
  </si>
  <si>
    <t>賞与引当金繰入額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</si>
  <si>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</si>
  <si>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</si>
  <si>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</si>
  <si>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</si>
  <si>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</si>
  <si>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</si>
  <si>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</si>
  <si>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</si>
  <si>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消耗品費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</si>
  <si>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</si>
  <si>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</si>
  <si>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</si>
  <si>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</si>
  <si>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</si>
  <si>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</si>
  <si>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</si>
  <si>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</si>
  <si>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支払手数料</t>
  </si>
  <si>
    <t>損害賠償金</t>
  </si>
  <si>
    <t>雑費</t>
  </si>
  <si>
    <t>管理費</t>
  </si>
  <si>
    <t>経常費用計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</si>
  <si>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</si>
  <si>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</si>
  <si>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</si>
  <si>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</si>
  <si>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</si>
  <si>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</si>
  <si>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</si>
  <si>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</si>
  <si>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</si>
  <si>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</si>
  <si>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</si>
  <si>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</si>
  <si>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</si>
  <si>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</si>
  <si>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</si>
  <si>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公益目的事業会計</t>
  </si>
  <si>
    <t>シルバー人材センター事業</t>
  </si>
  <si>
    <t>小計</t>
  </si>
  <si>
    <t>法人会計</t>
  </si>
  <si>
    <t>(単位：円)</t>
  </si>
  <si>
    <t>正味財産増減計算書内訳表</t>
    <rPh sb="0" eb="2">
      <t>ショウミ</t>
    </rPh>
    <rPh sb="2" eb="4">
      <t>ザイサン</t>
    </rPh>
    <rPh sb="4" eb="6">
      <t>ゾウゲン</t>
    </rPh>
    <rPh sb="6" eb="9">
      <t>ケイサンショ</t>
    </rPh>
    <rPh sb="9" eb="11">
      <t>ウチワケ</t>
    </rPh>
    <rPh sb="11" eb="12">
      <t>ヒョウ</t>
    </rPh>
    <phoneticPr fontId="1"/>
  </si>
  <si>
    <t>科      目</t>
    <phoneticPr fontId="1"/>
  </si>
  <si>
    <t>合   計</t>
    <phoneticPr fontId="1"/>
  </si>
  <si>
    <t>支払利息</t>
  </si>
  <si>
    <t>修繕費</t>
  </si>
  <si>
    <t>受取寄附金</t>
  </si>
  <si>
    <t>包括的契約に係る収益</t>
  </si>
  <si>
    <t>受取センター業務委託料</t>
  </si>
  <si>
    <t>受取材料費等（包括的契約）</t>
  </si>
  <si>
    <t>支払材料費等（包括的契約）</t>
  </si>
  <si>
    <t>(令和 7 年 4 月 1 日から令和 8 年 3 月 31 日まで)</t>
    <rPh sb="17" eb="19">
      <t>レイワ</t>
    </rPh>
    <phoneticPr fontId="1"/>
  </si>
  <si>
    <t>移転費用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</si>
</sst>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8"/>
      <name val="ＭＳ Ｐ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176" fontId="3" fillId="0" borderId="0" xfId="0" applyNumberFormat="1" applyFont="1" applyAlignment="1">
      <alignment horizontal="center"/>
    </xf>
    <xf numFmtId="0" fontId="3" fillId="0" borderId="0" xfId="0" applyFont="1"/>
    <xf numFmtId="176" fontId="3" fillId="0" borderId="0" xfId="0" applyNumberFormat="1" applyFont="1"/>
    <xf numFmtId="0" fontId="3" fillId="0" borderId="0" xfId="0" applyFont="1" applyAlignment="1">
      <alignment horizontal="right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176" fontId="3" fillId="0" borderId="10" xfId="0" applyNumberFormat="1" applyFont="1" applyBorder="1"/>
    <xf numFmtId="0" fontId="3" fillId="0" borderId="3" xfId="0" applyFont="1" applyBorder="1"/>
    <xf numFmtId="0" fontId="3" fillId="0" borderId="1" xfId="0" applyFont="1" applyBorder="1"/>
    <xf numFmtId="176" fontId="3" fillId="0" borderId="12" xfId="0" applyNumberFormat="1" applyFont="1" applyBorder="1"/>
    <xf numFmtId="176" fontId="3" fillId="0" borderId="11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14" xfId="0" applyNumberFormat="1" applyFont="1" applyBorder="1"/>
    <xf numFmtId="176" fontId="3" fillId="0" borderId="13" xfId="0" applyNumberFormat="1" applyFont="1" applyBorder="1" applyAlignment="1">
      <alignment vertical="center"/>
    </xf>
    <xf numFmtId="176" fontId="3" fillId="0" borderId="15" xfId="0" applyNumberFormat="1" applyFont="1" applyBorder="1"/>
    <xf numFmtId="0" fontId="5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99"/>
  <sheetViews>
    <sheetView tabSelected="1" zoomScaleNormal="100" workbookViewId="0">
      <selection activeCell="L11" sqref="L11"/>
    </sheetView>
  </sheetViews>
  <sheetFormatPr defaultColWidth="9" defaultRowHeight="13.5" x14ac:dyDescent="0.15"/>
  <cols>
    <col min="1" max="4" width="2.625" style="6" customWidth="1"/>
    <col min="5" max="5" width="23.875" style="6" customWidth="1"/>
    <col min="6" max="9" width="15.625" style="7" customWidth="1"/>
    <col min="10" max="16384" width="9" style="7"/>
  </cols>
  <sheetData>
    <row r="1" spans="1:9" s="3" customFormat="1" ht="27" customHeight="1" x14ac:dyDescent="0.15">
      <c r="A1" s="28" t="s">
        <v>66</v>
      </c>
      <c r="B1" s="28"/>
      <c r="C1" s="28"/>
      <c r="D1" s="28"/>
      <c r="E1" s="28"/>
      <c r="F1" s="28"/>
      <c r="G1" s="28"/>
      <c r="H1" s="28"/>
      <c r="I1" s="28"/>
    </row>
    <row r="2" spans="1:9" s="5" customFormat="1" ht="15.75" customHeight="1" x14ac:dyDescent="0.15">
      <c r="A2" s="20" t="s">
        <v>76</v>
      </c>
      <c r="B2" s="20"/>
      <c r="C2" s="20"/>
      <c r="D2" s="20"/>
      <c r="E2" s="20"/>
      <c r="F2" s="20"/>
      <c r="G2" s="20"/>
      <c r="H2" s="20"/>
      <c r="I2" s="20"/>
    </row>
    <row r="3" spans="1:9" s="5" customFormat="1" ht="6.75" customHeight="1" x14ac:dyDescent="0.15">
      <c r="A3" s="4"/>
      <c r="B3" s="4"/>
      <c r="C3" s="4"/>
      <c r="D3" s="4"/>
      <c r="E3" s="4"/>
      <c r="F3" s="4"/>
      <c r="G3" s="4"/>
      <c r="H3" s="4"/>
      <c r="I3" s="4"/>
    </row>
    <row r="4" spans="1:9" s="3" customFormat="1" x14ac:dyDescent="0.15">
      <c r="A4" s="1"/>
      <c r="B4" s="1"/>
      <c r="C4" s="1"/>
      <c r="D4" s="1"/>
      <c r="E4" s="1"/>
      <c r="F4" s="2"/>
      <c r="G4" s="2"/>
      <c r="H4" s="2"/>
      <c r="I4" s="8" t="s">
        <v>65</v>
      </c>
    </row>
    <row r="5" spans="1:9" s="3" customFormat="1" ht="15" customHeight="1" x14ac:dyDescent="0.15">
      <c r="A5" s="21" t="s">
        <v>67</v>
      </c>
      <c r="B5" s="22"/>
      <c r="C5" s="22"/>
      <c r="D5" s="22"/>
      <c r="E5" s="22"/>
      <c r="F5" s="25" t="s">
        <v>61</v>
      </c>
      <c r="G5" s="26"/>
      <c r="H5" s="26" t="s">
        <v>64</v>
      </c>
      <c r="I5" s="26" t="s">
        <v>68</v>
      </c>
    </row>
    <row r="6" spans="1:9" s="3" customFormat="1" ht="15" customHeight="1" x14ac:dyDescent="0.15">
      <c r="A6" s="23"/>
      <c r="B6" s="24"/>
      <c r="C6" s="24"/>
      <c r="D6" s="24"/>
      <c r="E6" s="24"/>
      <c r="F6" s="9" t="s">
        <v>62</v>
      </c>
      <c r="G6" s="10" t="s">
        <v>63</v>
      </c>
      <c r="H6" s="27"/>
      <c r="I6" s="27"/>
    </row>
    <row r="7" spans="1:9" x14ac:dyDescent="0.15">
      <c r="A7" s="12" t="s">
        <v>0</v>
      </c>
      <c r="B7" s="13"/>
      <c r="C7" s="13"/>
      <c r="D7" s="13"/>
      <c r="E7" s="13"/>
      <c r="F7" s="11"/>
      <c r="G7" s="11"/>
      <c r="H7" s="11"/>
      <c r="I7" s="11"/>
    </row>
    <row r="8" spans="1:9" x14ac:dyDescent="0.15">
      <c r="A8" s="12" t="s">
        <v>1</v>
      </c>
      <c r="B8" s="13"/>
      <c r="C8" s="13"/>
      <c r="D8" s="13"/>
      <c r="E8" s="13"/>
      <c r="F8" s="11"/>
      <c r="G8" s="11"/>
      <c r="H8" s="11"/>
      <c r="I8" s="11"/>
    </row>
    <row r="9" spans="1:9" x14ac:dyDescent="0.15">
      <c r="A9" s="12"/>
      <c r="B9" s="13" t="s">
        <v>2</v>
      </c>
      <c r="C9" s="13"/>
      <c r="D9" s="13"/>
      <c r="E9" s="13"/>
      <c r="F9" s="11"/>
      <c r="G9" s="11"/>
      <c r="H9" s="11"/>
      <c r="I9" s="11"/>
    </row>
    <row r="10" spans="1:9" x14ac:dyDescent="0.15">
      <c r="A10" s="12"/>
      <c r="B10" s="13"/>
      <c r="C10" s="13" t="s">
        <v>3</v>
      </c>
      <c r="D10" s="13"/>
      <c r="E10" s="13"/>
      <c r="F10" s="11">
        <v>11212927</v>
      </c>
      <c r="G10" s="11">
        <v>11212927</v>
      </c>
      <c r="H10" s="11">
        <v>0</v>
      </c>
      <c r="I10" s="11">
        <f>SUM(G10:H10)</f>
        <v>11212927</v>
      </c>
    </row>
    <row r="11" spans="1:9" x14ac:dyDescent="0.15">
      <c r="A11" s="12"/>
      <c r="B11" s="13"/>
      <c r="C11" s="13"/>
      <c r="D11" s="13" t="s">
        <v>4</v>
      </c>
      <c r="E11" s="13"/>
      <c r="F11" s="11">
        <v>9583710</v>
      </c>
      <c r="G11" s="11">
        <v>9583710</v>
      </c>
      <c r="H11" s="11">
        <v>0</v>
      </c>
      <c r="I11" s="11">
        <f t="shared" ref="I11:I31" si="0">SUM(G11:H11)</f>
        <v>9583710</v>
      </c>
    </row>
    <row r="12" spans="1:9" x14ac:dyDescent="0.15">
      <c r="A12" s="12"/>
      <c r="B12" s="13"/>
      <c r="C12" s="13"/>
      <c r="D12" s="13" t="s">
        <v>5</v>
      </c>
      <c r="E12" s="13"/>
      <c r="F12" s="11">
        <v>1629217</v>
      </c>
      <c r="G12" s="11">
        <v>1629217</v>
      </c>
      <c r="H12" s="11">
        <v>0</v>
      </c>
      <c r="I12" s="11">
        <f t="shared" si="0"/>
        <v>1629217</v>
      </c>
    </row>
    <row r="13" spans="1:9" x14ac:dyDescent="0.15">
      <c r="A13" s="12"/>
      <c r="B13" s="13"/>
      <c r="C13" s="13" t="s">
        <v>72</v>
      </c>
      <c r="D13" s="13"/>
      <c r="E13" s="13"/>
      <c r="F13" s="11">
        <v>27862749</v>
      </c>
      <c r="G13" s="11">
        <v>27862749</v>
      </c>
      <c r="H13" s="11">
        <v>4850236</v>
      </c>
      <c r="I13" s="11">
        <f t="shared" si="0"/>
        <v>32712985</v>
      </c>
    </row>
    <row r="14" spans="1:9" x14ac:dyDescent="0.15">
      <c r="A14" s="12"/>
      <c r="B14" s="13"/>
      <c r="C14" s="13"/>
      <c r="D14" s="13" t="s">
        <v>73</v>
      </c>
      <c r="E14" s="13"/>
      <c r="F14" s="11">
        <v>15264048</v>
      </c>
      <c r="G14" s="11">
        <v>15264048</v>
      </c>
      <c r="H14" s="11">
        <v>4850236</v>
      </c>
      <c r="I14" s="11">
        <f t="shared" si="0"/>
        <v>20114284</v>
      </c>
    </row>
    <row r="15" spans="1:9" x14ac:dyDescent="0.15">
      <c r="A15" s="12"/>
      <c r="B15" s="13"/>
      <c r="C15" s="13"/>
      <c r="D15" s="13" t="s">
        <v>74</v>
      </c>
      <c r="E15" s="13"/>
      <c r="F15" s="11">
        <v>12598701</v>
      </c>
      <c r="G15" s="11">
        <v>12598701</v>
      </c>
      <c r="H15" s="11">
        <v>0</v>
      </c>
      <c r="I15" s="11">
        <f t="shared" si="0"/>
        <v>12598701</v>
      </c>
    </row>
    <row r="16" spans="1:9" x14ac:dyDescent="0.15">
      <c r="A16" s="12"/>
      <c r="B16" s="13"/>
      <c r="C16" s="13" t="s">
        <v>6</v>
      </c>
      <c r="D16" s="13"/>
      <c r="E16" s="13"/>
      <c r="F16" s="11">
        <v>14516256</v>
      </c>
      <c r="G16" s="11">
        <v>14516256</v>
      </c>
      <c r="H16" s="11">
        <v>0</v>
      </c>
      <c r="I16" s="11">
        <f t="shared" si="0"/>
        <v>14516256</v>
      </c>
    </row>
    <row r="17" spans="1:9" x14ac:dyDescent="0.15">
      <c r="A17" s="12"/>
      <c r="B17" s="13"/>
      <c r="C17" s="13"/>
      <c r="D17" s="13" t="s">
        <v>6</v>
      </c>
      <c r="E17" s="13"/>
      <c r="F17" s="11">
        <v>14516256</v>
      </c>
      <c r="G17" s="11">
        <v>14516256</v>
      </c>
      <c r="H17" s="11">
        <v>0</v>
      </c>
      <c r="I17" s="11">
        <f t="shared" si="0"/>
        <v>14516256</v>
      </c>
    </row>
    <row r="18" spans="1:9" x14ac:dyDescent="0.15">
      <c r="A18" s="12"/>
      <c r="B18" s="13"/>
      <c r="C18" s="13" t="s">
        <v>7</v>
      </c>
      <c r="D18" s="13"/>
      <c r="E18" s="13"/>
      <c r="F18" s="11">
        <v>721000</v>
      </c>
      <c r="G18" s="11">
        <v>721000</v>
      </c>
      <c r="H18" s="11">
        <v>721000</v>
      </c>
      <c r="I18" s="11">
        <f t="shared" si="0"/>
        <v>1442000</v>
      </c>
    </row>
    <row r="19" spans="1:9" x14ac:dyDescent="0.15">
      <c r="A19" s="12"/>
      <c r="B19" s="13"/>
      <c r="C19" s="13"/>
      <c r="D19" s="13" t="s">
        <v>8</v>
      </c>
      <c r="E19" s="13"/>
      <c r="F19" s="11">
        <v>721000</v>
      </c>
      <c r="G19" s="11">
        <v>721000</v>
      </c>
      <c r="H19" s="11">
        <v>721000</v>
      </c>
      <c r="I19" s="11">
        <f t="shared" si="0"/>
        <v>1442000</v>
      </c>
    </row>
    <row r="20" spans="1:9" x14ac:dyDescent="0.15">
      <c r="A20" s="12"/>
      <c r="B20" s="13"/>
      <c r="C20" s="13" t="s">
        <v>9</v>
      </c>
      <c r="D20" s="13"/>
      <c r="E20" s="13"/>
      <c r="F20" s="11">
        <v>19571000</v>
      </c>
      <c r="G20" s="11">
        <v>19571000</v>
      </c>
      <c r="H20" s="11">
        <v>0</v>
      </c>
      <c r="I20" s="11">
        <f t="shared" si="0"/>
        <v>19571000</v>
      </c>
    </row>
    <row r="21" spans="1:9" x14ac:dyDescent="0.15">
      <c r="A21" s="12"/>
      <c r="B21" s="13"/>
      <c r="C21" s="13"/>
      <c r="D21" s="13" t="s">
        <v>10</v>
      </c>
      <c r="E21" s="13"/>
      <c r="F21" s="11">
        <v>8533000</v>
      </c>
      <c r="G21" s="11">
        <v>8533000</v>
      </c>
      <c r="H21" s="11">
        <v>0</v>
      </c>
      <c r="I21" s="11">
        <f t="shared" si="0"/>
        <v>8533000</v>
      </c>
    </row>
    <row r="22" spans="1:9" x14ac:dyDescent="0.15">
      <c r="A22" s="12"/>
      <c r="B22" s="13"/>
      <c r="C22" s="13"/>
      <c r="D22" s="13" t="s">
        <v>11</v>
      </c>
      <c r="E22" s="13"/>
      <c r="F22" s="11">
        <v>11038000</v>
      </c>
      <c r="G22" s="11">
        <v>11038000</v>
      </c>
      <c r="H22" s="11">
        <v>0</v>
      </c>
      <c r="I22" s="11">
        <f t="shared" si="0"/>
        <v>11038000</v>
      </c>
    </row>
    <row r="23" spans="1:9" x14ac:dyDescent="0.15">
      <c r="A23" s="12"/>
      <c r="B23" s="13"/>
      <c r="C23" s="13" t="s">
        <v>71</v>
      </c>
      <c r="D23" s="13"/>
      <c r="E23" s="13"/>
      <c r="F23" s="11">
        <v>1000</v>
      </c>
      <c r="G23" s="11">
        <v>1000</v>
      </c>
      <c r="H23" s="11">
        <v>0</v>
      </c>
      <c r="I23" s="11">
        <f t="shared" si="0"/>
        <v>1000</v>
      </c>
    </row>
    <row r="24" spans="1:9" x14ac:dyDescent="0.15">
      <c r="A24" s="12"/>
      <c r="B24" s="13"/>
      <c r="C24" s="13"/>
      <c r="D24" s="13" t="s">
        <v>71</v>
      </c>
      <c r="E24" s="13"/>
      <c r="F24" s="11">
        <v>1000</v>
      </c>
      <c r="G24" s="11">
        <v>1000</v>
      </c>
      <c r="H24" s="11">
        <v>0</v>
      </c>
      <c r="I24" s="11">
        <f t="shared" si="0"/>
        <v>1000</v>
      </c>
    </row>
    <row r="25" spans="1:9" x14ac:dyDescent="0.15">
      <c r="A25" s="12"/>
      <c r="B25" s="13"/>
      <c r="C25" s="13" t="s">
        <v>12</v>
      </c>
      <c r="D25" s="13"/>
      <c r="E25" s="13"/>
      <c r="F25" s="11">
        <v>36528</v>
      </c>
      <c r="G25" s="11">
        <v>36528</v>
      </c>
      <c r="H25" s="11">
        <v>0</v>
      </c>
      <c r="I25" s="11">
        <f t="shared" si="0"/>
        <v>36528</v>
      </c>
    </row>
    <row r="26" spans="1:9" x14ac:dyDescent="0.15">
      <c r="A26" s="12"/>
      <c r="B26" s="13"/>
      <c r="C26" s="13"/>
      <c r="D26" s="13" t="s">
        <v>13</v>
      </c>
      <c r="E26" s="13"/>
      <c r="F26" s="11">
        <v>36528</v>
      </c>
      <c r="G26" s="11">
        <v>36528</v>
      </c>
      <c r="H26" s="11">
        <v>0</v>
      </c>
      <c r="I26" s="11">
        <f t="shared" si="0"/>
        <v>36528</v>
      </c>
    </row>
    <row r="27" spans="1:9" x14ac:dyDescent="0.15">
      <c r="A27" s="12"/>
      <c r="B27" s="13"/>
      <c r="C27" s="13" t="s">
        <v>14</v>
      </c>
      <c r="D27" s="13"/>
      <c r="E27" s="13"/>
      <c r="F27" s="11">
        <v>312144</v>
      </c>
      <c r="G27" s="11">
        <v>312144</v>
      </c>
      <c r="H27" s="11">
        <v>0</v>
      </c>
      <c r="I27" s="11">
        <f t="shared" si="0"/>
        <v>312144</v>
      </c>
    </row>
    <row r="28" spans="1:9" x14ac:dyDescent="0.15">
      <c r="A28" s="12"/>
      <c r="B28" s="13"/>
      <c r="C28" s="13"/>
      <c r="D28" s="13" t="s">
        <v>15</v>
      </c>
      <c r="E28" s="13"/>
      <c r="F28" s="11">
        <v>27641</v>
      </c>
      <c r="G28" s="11">
        <v>27641</v>
      </c>
      <c r="H28" s="11">
        <v>0</v>
      </c>
      <c r="I28" s="11">
        <f t="shared" si="0"/>
        <v>27641</v>
      </c>
    </row>
    <row r="29" spans="1:9" x14ac:dyDescent="0.15">
      <c r="A29" s="12"/>
      <c r="B29" s="13"/>
      <c r="C29" s="13"/>
      <c r="D29" s="13" t="s">
        <v>14</v>
      </c>
      <c r="E29" s="13"/>
      <c r="F29" s="11">
        <v>106243</v>
      </c>
      <c r="G29" s="11">
        <v>106243</v>
      </c>
      <c r="H29" s="11">
        <v>0</v>
      </c>
      <c r="I29" s="11">
        <f t="shared" si="0"/>
        <v>106243</v>
      </c>
    </row>
    <row r="30" spans="1:9" x14ac:dyDescent="0.15">
      <c r="A30" s="12"/>
      <c r="B30" s="13"/>
      <c r="C30" s="13"/>
      <c r="D30" s="13" t="s">
        <v>16</v>
      </c>
      <c r="E30" s="13"/>
      <c r="F30" s="11">
        <v>178260</v>
      </c>
      <c r="G30" s="11">
        <v>178260</v>
      </c>
      <c r="H30" s="11">
        <v>0</v>
      </c>
      <c r="I30" s="11">
        <f t="shared" si="0"/>
        <v>178260</v>
      </c>
    </row>
    <row r="31" spans="1:9" x14ac:dyDescent="0.15">
      <c r="A31" s="12"/>
      <c r="B31" s="13"/>
      <c r="C31" s="13" t="s">
        <v>17</v>
      </c>
      <c r="D31" s="13"/>
      <c r="E31" s="13"/>
      <c r="F31" s="11">
        <f>SUM(F10,F13,F16,F18,F20,F23,F25,F27)</f>
        <v>74233604</v>
      </c>
      <c r="G31" s="11">
        <f t="shared" ref="G31" si="1">SUM(F31:F31)</f>
        <v>74233604</v>
      </c>
      <c r="H31" s="11">
        <f>SUM(H10,H13,H16,H18,H20,H23,H25,H27)</f>
        <v>5571236</v>
      </c>
      <c r="I31" s="11">
        <f t="shared" si="0"/>
        <v>79804840</v>
      </c>
    </row>
    <row r="32" spans="1:9" x14ac:dyDescent="0.15">
      <c r="A32" s="12"/>
      <c r="B32" s="13" t="s">
        <v>18</v>
      </c>
      <c r="C32" s="13"/>
      <c r="D32" s="13"/>
      <c r="E32" s="13"/>
      <c r="F32" s="11"/>
      <c r="G32" s="11"/>
      <c r="H32" s="11"/>
      <c r="I32" s="11"/>
    </row>
    <row r="33" spans="1:9" x14ac:dyDescent="0.15">
      <c r="A33" s="12"/>
      <c r="B33" s="13"/>
      <c r="C33" s="13" t="s">
        <v>19</v>
      </c>
      <c r="D33" s="13"/>
      <c r="E33" s="13"/>
      <c r="F33" s="11">
        <f>SUM(F34:F59)</f>
        <v>90257259</v>
      </c>
      <c r="G33" s="11">
        <f t="shared" ref="G33:G60" si="2">SUM(F33:F33)</f>
        <v>90257259</v>
      </c>
      <c r="H33" s="11">
        <v>0</v>
      </c>
      <c r="I33" s="11">
        <f t="shared" ref="I33:I82" si="3">SUM(G33:H33)</f>
        <v>90257259</v>
      </c>
    </row>
    <row r="34" spans="1:9" x14ac:dyDescent="0.15">
      <c r="A34" s="12"/>
      <c r="B34" s="13"/>
      <c r="C34" s="13"/>
      <c r="D34" s="13" t="s">
        <v>20</v>
      </c>
      <c r="E34" s="13"/>
      <c r="F34" s="11">
        <v>9583710</v>
      </c>
      <c r="G34" s="11">
        <v>9583710</v>
      </c>
      <c r="H34" s="11">
        <v>0</v>
      </c>
      <c r="I34" s="11">
        <f t="shared" si="3"/>
        <v>9583710</v>
      </c>
    </row>
    <row r="35" spans="1:9" x14ac:dyDescent="0.15">
      <c r="A35" s="12"/>
      <c r="B35" s="13"/>
      <c r="C35" s="13"/>
      <c r="D35" s="13" t="s">
        <v>75</v>
      </c>
      <c r="E35" s="13"/>
      <c r="F35" s="11">
        <v>9736403</v>
      </c>
      <c r="G35" s="11">
        <v>9736403</v>
      </c>
      <c r="H35" s="11">
        <v>0</v>
      </c>
      <c r="I35" s="11">
        <f t="shared" si="3"/>
        <v>9736403</v>
      </c>
    </row>
    <row r="36" spans="1:9" x14ac:dyDescent="0.15">
      <c r="A36" s="12"/>
      <c r="B36" s="13"/>
      <c r="C36" s="13"/>
      <c r="D36" s="13" t="s">
        <v>22</v>
      </c>
      <c r="E36" s="13"/>
      <c r="F36" s="11">
        <v>31117741</v>
      </c>
      <c r="G36" s="11">
        <v>31117741</v>
      </c>
      <c r="H36" s="11">
        <v>0</v>
      </c>
      <c r="I36" s="11">
        <f t="shared" si="3"/>
        <v>31117741</v>
      </c>
    </row>
    <row r="37" spans="1:9" x14ac:dyDescent="0.15">
      <c r="A37" s="12"/>
      <c r="B37" s="13"/>
      <c r="C37" s="13"/>
      <c r="D37" s="13" t="s">
        <v>23</v>
      </c>
      <c r="E37" s="13"/>
      <c r="F37" s="11">
        <v>2243755</v>
      </c>
      <c r="G37" s="11">
        <v>2243755</v>
      </c>
      <c r="H37" s="11">
        <v>0</v>
      </c>
      <c r="I37" s="11">
        <f t="shared" si="3"/>
        <v>2243755</v>
      </c>
    </row>
    <row r="38" spans="1:9" x14ac:dyDescent="0.15">
      <c r="A38" s="12"/>
      <c r="B38" s="13"/>
      <c r="C38" s="13"/>
      <c r="D38" s="13" t="s">
        <v>24</v>
      </c>
      <c r="E38" s="13"/>
      <c r="F38" s="11">
        <v>4218582</v>
      </c>
      <c r="G38" s="11">
        <v>4218582</v>
      </c>
      <c r="H38" s="11">
        <v>0</v>
      </c>
      <c r="I38" s="11">
        <f t="shared" si="3"/>
        <v>4218582</v>
      </c>
    </row>
    <row r="39" spans="1:9" x14ac:dyDescent="0.15">
      <c r="A39" s="12"/>
      <c r="B39" s="13"/>
      <c r="C39" s="13"/>
      <c r="D39" s="13" t="s">
        <v>25</v>
      </c>
      <c r="E39" s="13"/>
      <c r="F39" s="11">
        <v>6648651</v>
      </c>
      <c r="G39" s="11">
        <v>6648651</v>
      </c>
      <c r="H39" s="11">
        <v>0</v>
      </c>
      <c r="I39" s="11">
        <f t="shared" si="3"/>
        <v>6648651</v>
      </c>
    </row>
    <row r="40" spans="1:9" x14ac:dyDescent="0.15">
      <c r="A40" s="12"/>
      <c r="B40" s="13"/>
      <c r="C40" s="13"/>
      <c r="D40" s="13" t="s">
        <v>26</v>
      </c>
      <c r="E40" s="13"/>
      <c r="F40" s="11">
        <v>761061</v>
      </c>
      <c r="G40" s="11">
        <v>761061</v>
      </c>
      <c r="H40" s="11">
        <v>0</v>
      </c>
      <c r="I40" s="11">
        <f t="shared" si="3"/>
        <v>761061</v>
      </c>
    </row>
    <row r="41" spans="1:9" x14ac:dyDescent="0.15">
      <c r="A41" s="12"/>
      <c r="B41" s="13"/>
      <c r="C41" s="13"/>
      <c r="D41" s="13" t="s">
        <v>27</v>
      </c>
      <c r="E41" s="13"/>
      <c r="F41" s="11">
        <v>57289</v>
      </c>
      <c r="G41" s="11">
        <v>57289</v>
      </c>
      <c r="H41" s="11">
        <v>0</v>
      </c>
      <c r="I41" s="11">
        <f t="shared" si="3"/>
        <v>57289</v>
      </c>
    </row>
    <row r="42" spans="1:9" x14ac:dyDescent="0.15">
      <c r="A42" s="12"/>
      <c r="B42" s="13"/>
      <c r="C42" s="13"/>
      <c r="D42" s="13" t="s">
        <v>28</v>
      </c>
      <c r="E42" s="13"/>
      <c r="F42" s="11">
        <v>19413</v>
      </c>
      <c r="G42" s="11">
        <v>19413</v>
      </c>
      <c r="H42" s="11">
        <v>0</v>
      </c>
      <c r="I42" s="11">
        <f t="shared" si="3"/>
        <v>19413</v>
      </c>
    </row>
    <row r="43" spans="1:9" x14ac:dyDescent="0.15">
      <c r="A43" s="12"/>
      <c r="B43" s="13"/>
      <c r="C43" s="13"/>
      <c r="D43" s="13" t="s">
        <v>29</v>
      </c>
      <c r="E43" s="13"/>
      <c r="F43" s="11">
        <v>74800</v>
      </c>
      <c r="G43" s="11">
        <v>74800</v>
      </c>
      <c r="H43" s="11">
        <v>0</v>
      </c>
      <c r="I43" s="11">
        <f t="shared" si="3"/>
        <v>74800</v>
      </c>
    </row>
    <row r="44" spans="1:9" x14ac:dyDescent="0.15">
      <c r="A44" s="12"/>
      <c r="B44" s="13"/>
      <c r="C44" s="13"/>
      <c r="D44" s="13" t="s">
        <v>30</v>
      </c>
      <c r="E44" s="13"/>
      <c r="F44" s="11">
        <v>1594557</v>
      </c>
      <c r="G44" s="11">
        <v>1594557</v>
      </c>
      <c r="H44" s="11">
        <v>0</v>
      </c>
      <c r="I44" s="11">
        <f t="shared" si="3"/>
        <v>1594557</v>
      </c>
    </row>
    <row r="45" spans="1:9" x14ac:dyDescent="0.15">
      <c r="A45" s="12"/>
      <c r="B45" s="13"/>
      <c r="C45" s="13"/>
      <c r="D45" s="13" t="s">
        <v>31</v>
      </c>
      <c r="E45" s="13"/>
      <c r="F45" s="11">
        <v>1636093</v>
      </c>
      <c r="G45" s="11">
        <v>1636093</v>
      </c>
      <c r="H45" s="11">
        <v>0</v>
      </c>
      <c r="I45" s="11">
        <f t="shared" si="3"/>
        <v>1636093</v>
      </c>
    </row>
    <row r="46" spans="1:9" x14ac:dyDescent="0.15">
      <c r="A46" s="12"/>
      <c r="B46" s="13"/>
      <c r="C46" s="13"/>
      <c r="D46" s="13" t="s">
        <v>32</v>
      </c>
      <c r="E46" s="13"/>
      <c r="F46" s="11">
        <v>1785688</v>
      </c>
      <c r="G46" s="11">
        <v>1785688</v>
      </c>
      <c r="H46" s="11">
        <v>0</v>
      </c>
      <c r="I46" s="11">
        <f t="shared" si="3"/>
        <v>1785688</v>
      </c>
    </row>
    <row r="47" spans="1:9" x14ac:dyDescent="0.15">
      <c r="A47" s="12"/>
      <c r="B47" s="13"/>
      <c r="C47" s="13"/>
      <c r="D47" s="13" t="s">
        <v>70</v>
      </c>
      <c r="E47" s="13"/>
      <c r="F47" s="11">
        <v>160076</v>
      </c>
      <c r="G47" s="11">
        <v>160076</v>
      </c>
      <c r="H47" s="11">
        <v>0</v>
      </c>
      <c r="I47" s="11">
        <f t="shared" ref="I47:I55" si="4">SUM(G47:H47)</f>
        <v>160076</v>
      </c>
    </row>
    <row r="48" spans="1:9" x14ac:dyDescent="0.15">
      <c r="A48" s="12"/>
      <c r="B48" s="13"/>
      <c r="C48" s="13"/>
      <c r="D48" s="13" t="s">
        <v>33</v>
      </c>
      <c r="E48" s="13"/>
      <c r="F48" s="11">
        <v>437580</v>
      </c>
      <c r="G48" s="11">
        <v>437580</v>
      </c>
      <c r="H48" s="11">
        <v>0</v>
      </c>
      <c r="I48" s="11">
        <f t="shared" si="4"/>
        <v>437580</v>
      </c>
    </row>
    <row r="49" spans="1:9" x14ac:dyDescent="0.15">
      <c r="A49" s="12"/>
      <c r="B49" s="13"/>
      <c r="C49" s="13"/>
      <c r="D49" s="13" t="s">
        <v>34</v>
      </c>
      <c r="E49" s="13"/>
      <c r="F49" s="11">
        <v>900067</v>
      </c>
      <c r="G49" s="11">
        <v>900067</v>
      </c>
      <c r="H49" s="11">
        <v>0</v>
      </c>
      <c r="I49" s="11">
        <f t="shared" si="4"/>
        <v>900067</v>
      </c>
    </row>
    <row r="50" spans="1:9" x14ac:dyDescent="0.15">
      <c r="A50" s="12"/>
      <c r="B50" s="13"/>
      <c r="C50" s="13"/>
      <c r="D50" s="13" t="s">
        <v>35</v>
      </c>
      <c r="E50" s="13"/>
      <c r="F50" s="11">
        <v>3701001</v>
      </c>
      <c r="G50" s="11">
        <v>3701001</v>
      </c>
      <c r="H50" s="11">
        <v>0</v>
      </c>
      <c r="I50" s="11">
        <f t="shared" si="4"/>
        <v>3701001</v>
      </c>
    </row>
    <row r="51" spans="1:9" x14ac:dyDescent="0.15">
      <c r="A51" s="12"/>
      <c r="B51" s="13"/>
      <c r="C51" s="13"/>
      <c r="D51" s="13" t="s">
        <v>36</v>
      </c>
      <c r="E51" s="13"/>
      <c r="F51" s="11">
        <v>4206834</v>
      </c>
      <c r="G51" s="11">
        <v>4206834</v>
      </c>
      <c r="H51" s="11">
        <v>0</v>
      </c>
      <c r="I51" s="11">
        <f t="shared" si="4"/>
        <v>4206834</v>
      </c>
    </row>
    <row r="52" spans="1:9" x14ac:dyDescent="0.15">
      <c r="A52" s="12"/>
      <c r="B52" s="13"/>
      <c r="C52" s="13"/>
      <c r="D52" s="13" t="s">
        <v>37</v>
      </c>
      <c r="E52" s="13"/>
      <c r="F52" s="11">
        <v>461688</v>
      </c>
      <c r="G52" s="11">
        <v>461688</v>
      </c>
      <c r="H52" s="11">
        <v>0</v>
      </c>
      <c r="I52" s="11">
        <f t="shared" si="4"/>
        <v>461688</v>
      </c>
    </row>
    <row r="53" spans="1:9" x14ac:dyDescent="0.15">
      <c r="A53" s="12"/>
      <c r="B53" s="13"/>
      <c r="C53" s="13"/>
      <c r="D53" s="13" t="s">
        <v>38</v>
      </c>
      <c r="E53" s="13"/>
      <c r="F53" s="11">
        <v>7316149</v>
      </c>
      <c r="G53" s="11">
        <v>7316149</v>
      </c>
      <c r="H53" s="11">
        <v>0</v>
      </c>
      <c r="I53" s="11">
        <f t="shared" si="4"/>
        <v>7316149</v>
      </c>
    </row>
    <row r="54" spans="1:9" x14ac:dyDescent="0.15">
      <c r="A54" s="12"/>
      <c r="B54" s="13"/>
      <c r="C54" s="13"/>
      <c r="D54" s="13" t="s">
        <v>39</v>
      </c>
      <c r="E54" s="13"/>
      <c r="F54" s="11">
        <v>57750</v>
      </c>
      <c r="G54" s="11">
        <v>57750</v>
      </c>
      <c r="H54" s="11">
        <v>0</v>
      </c>
      <c r="I54" s="11">
        <f t="shared" si="4"/>
        <v>57750</v>
      </c>
    </row>
    <row r="55" spans="1:9" x14ac:dyDescent="0.15">
      <c r="A55" s="12"/>
      <c r="B55" s="13"/>
      <c r="C55" s="13"/>
      <c r="D55" s="13" t="s">
        <v>40</v>
      </c>
      <c r="E55" s="13"/>
      <c r="F55" s="11">
        <v>2756222</v>
      </c>
      <c r="G55" s="11">
        <v>2756222</v>
      </c>
      <c r="H55" s="11">
        <v>0</v>
      </c>
      <c r="I55" s="11">
        <f t="shared" si="4"/>
        <v>2756222</v>
      </c>
    </row>
    <row r="56" spans="1:9" x14ac:dyDescent="0.15">
      <c r="A56" s="12"/>
      <c r="B56" s="13"/>
      <c r="C56" s="13"/>
      <c r="D56" s="13" t="s">
        <v>41</v>
      </c>
      <c r="E56" s="13"/>
      <c r="F56" s="11">
        <v>333678</v>
      </c>
      <c r="G56" s="11">
        <v>333678</v>
      </c>
      <c r="H56" s="11">
        <v>0</v>
      </c>
      <c r="I56" s="11">
        <f t="shared" si="3"/>
        <v>333678</v>
      </c>
    </row>
    <row r="57" spans="1:9" x14ac:dyDescent="0.15">
      <c r="A57" s="12"/>
      <c r="B57" s="13"/>
      <c r="C57" s="13"/>
      <c r="D57" s="13" t="s">
        <v>69</v>
      </c>
      <c r="E57" s="13"/>
      <c r="F57" s="11">
        <v>23786</v>
      </c>
      <c r="G57" s="11">
        <v>23786</v>
      </c>
      <c r="H57" s="11">
        <v>0</v>
      </c>
      <c r="I57" s="11">
        <f t="shared" si="3"/>
        <v>23786</v>
      </c>
    </row>
    <row r="58" spans="1:9" x14ac:dyDescent="0.15">
      <c r="A58" s="12"/>
      <c r="B58" s="13"/>
      <c r="C58" s="13"/>
      <c r="D58" s="13" t="s">
        <v>42</v>
      </c>
      <c r="E58" s="13"/>
      <c r="F58" s="11">
        <v>178260</v>
      </c>
      <c r="G58" s="11">
        <v>178260</v>
      </c>
      <c r="H58" s="11">
        <v>0</v>
      </c>
      <c r="I58" s="11">
        <f t="shared" si="3"/>
        <v>178260</v>
      </c>
    </row>
    <row r="59" spans="1:9" x14ac:dyDescent="0.15">
      <c r="A59" s="12"/>
      <c r="B59" s="13"/>
      <c r="C59" s="13"/>
      <c r="D59" s="13" t="s">
        <v>43</v>
      </c>
      <c r="E59" s="13"/>
      <c r="F59" s="11">
        <v>246425</v>
      </c>
      <c r="G59" s="11">
        <v>246425</v>
      </c>
      <c r="H59" s="11">
        <v>0</v>
      </c>
      <c r="I59" s="11">
        <f t="shared" si="3"/>
        <v>246425</v>
      </c>
    </row>
    <row r="60" spans="1:9" x14ac:dyDescent="0.15">
      <c r="A60" s="12"/>
      <c r="B60" s="13"/>
      <c r="C60" s="13" t="s">
        <v>44</v>
      </c>
      <c r="D60" s="13"/>
      <c r="E60" s="13"/>
      <c r="F60" s="11">
        <f>SUM(F61:F80)</f>
        <v>0</v>
      </c>
      <c r="G60" s="11">
        <f t="shared" si="2"/>
        <v>0</v>
      </c>
      <c r="H60" s="11">
        <f>SUM(H61:H80)</f>
        <v>5571236</v>
      </c>
      <c r="I60" s="11">
        <f t="shared" si="3"/>
        <v>5571236</v>
      </c>
    </row>
    <row r="61" spans="1:9" x14ac:dyDescent="0.15">
      <c r="A61" s="12"/>
      <c r="B61" s="13"/>
      <c r="C61" s="13"/>
      <c r="D61" s="13" t="s">
        <v>21</v>
      </c>
      <c r="E61" s="13"/>
      <c r="F61" s="11">
        <v>0</v>
      </c>
      <c r="G61" s="11">
        <v>0</v>
      </c>
      <c r="H61" s="11">
        <v>1236000</v>
      </c>
      <c r="I61" s="11">
        <f t="shared" si="3"/>
        <v>1236000</v>
      </c>
    </row>
    <row r="62" spans="1:9" x14ac:dyDescent="0.15">
      <c r="A62" s="12"/>
      <c r="B62" s="13"/>
      <c r="C62" s="13"/>
      <c r="D62" s="13" t="s">
        <v>22</v>
      </c>
      <c r="E62" s="13"/>
      <c r="F62" s="11">
        <v>0</v>
      </c>
      <c r="G62" s="11">
        <v>0</v>
      </c>
      <c r="H62" s="11">
        <v>1644821</v>
      </c>
      <c r="I62" s="11">
        <f t="shared" si="3"/>
        <v>1644821</v>
      </c>
    </row>
    <row r="63" spans="1:9" x14ac:dyDescent="0.15">
      <c r="A63" s="12"/>
      <c r="B63" s="13"/>
      <c r="C63" s="13"/>
      <c r="D63" s="13" t="s">
        <v>23</v>
      </c>
      <c r="E63" s="13"/>
      <c r="F63" s="11">
        <v>0</v>
      </c>
      <c r="G63" s="11">
        <v>0</v>
      </c>
      <c r="H63" s="11">
        <v>154912</v>
      </c>
      <c r="I63" s="11">
        <f t="shared" si="3"/>
        <v>154912</v>
      </c>
    </row>
    <row r="64" spans="1:9" x14ac:dyDescent="0.15">
      <c r="A64" s="12"/>
      <c r="B64" s="13"/>
      <c r="C64" s="13"/>
      <c r="D64" s="13" t="s">
        <v>25</v>
      </c>
      <c r="E64" s="13"/>
      <c r="F64" s="11">
        <v>0</v>
      </c>
      <c r="G64" s="11">
        <v>0</v>
      </c>
      <c r="H64" s="11">
        <v>323330</v>
      </c>
      <c r="I64" s="11">
        <f t="shared" si="3"/>
        <v>323330</v>
      </c>
    </row>
    <row r="65" spans="1:9" x14ac:dyDescent="0.15">
      <c r="A65" s="12"/>
      <c r="B65" s="13"/>
      <c r="C65" s="13"/>
      <c r="D65" s="13" t="s">
        <v>26</v>
      </c>
      <c r="E65" s="13"/>
      <c r="F65" s="11">
        <v>0</v>
      </c>
      <c r="G65" s="11">
        <v>0</v>
      </c>
      <c r="H65" s="11">
        <v>45939</v>
      </c>
      <c r="I65" s="11">
        <f t="shared" si="3"/>
        <v>45939</v>
      </c>
    </row>
    <row r="66" spans="1:9" x14ac:dyDescent="0.15">
      <c r="A66" s="12"/>
      <c r="B66" s="13"/>
      <c r="C66" s="13"/>
      <c r="D66" s="13" t="s">
        <v>27</v>
      </c>
      <c r="E66" s="13"/>
      <c r="F66" s="11">
        <v>0</v>
      </c>
      <c r="G66" s="11">
        <v>0</v>
      </c>
      <c r="H66" s="11">
        <v>2722</v>
      </c>
      <c r="I66" s="11">
        <f t="shared" si="3"/>
        <v>2722</v>
      </c>
    </row>
    <row r="67" spans="1:9" x14ac:dyDescent="0.15">
      <c r="A67" s="12"/>
      <c r="B67" s="13"/>
      <c r="C67" s="13"/>
      <c r="D67" s="13" t="s">
        <v>29</v>
      </c>
      <c r="E67" s="13"/>
      <c r="F67" s="11">
        <v>0</v>
      </c>
      <c r="G67" s="11">
        <v>0</v>
      </c>
      <c r="H67" s="11">
        <v>11720</v>
      </c>
      <c r="I67" s="11">
        <f t="shared" ref="I67:I79" si="5">SUM(G67:H67)</f>
        <v>11720</v>
      </c>
    </row>
    <row r="68" spans="1:9" x14ac:dyDescent="0.15">
      <c r="A68" s="12"/>
      <c r="B68" s="13"/>
      <c r="C68" s="13"/>
      <c r="D68" s="13" t="s">
        <v>30</v>
      </c>
      <c r="E68" s="13"/>
      <c r="F68" s="11">
        <v>0</v>
      </c>
      <c r="G68" s="11">
        <v>0</v>
      </c>
      <c r="H68" s="11">
        <v>161318</v>
      </c>
      <c r="I68" s="11">
        <f t="shared" si="5"/>
        <v>161318</v>
      </c>
    </row>
    <row r="69" spans="1:9" x14ac:dyDescent="0.15">
      <c r="A69" s="12"/>
      <c r="B69" s="13"/>
      <c r="C69" s="13"/>
      <c r="D69" s="13" t="s">
        <v>31</v>
      </c>
      <c r="E69" s="13"/>
      <c r="F69" s="11">
        <v>0</v>
      </c>
      <c r="G69" s="11">
        <v>0</v>
      </c>
      <c r="H69" s="11">
        <v>207563</v>
      </c>
      <c r="I69" s="11">
        <f t="shared" si="5"/>
        <v>207563</v>
      </c>
    </row>
    <row r="70" spans="1:9" x14ac:dyDescent="0.15">
      <c r="A70" s="12"/>
      <c r="B70" s="13"/>
      <c r="C70" s="13"/>
      <c r="D70" s="13" t="s">
        <v>32</v>
      </c>
      <c r="E70" s="13"/>
      <c r="F70" s="11">
        <v>0</v>
      </c>
      <c r="G70" s="11">
        <v>0</v>
      </c>
      <c r="H70" s="11">
        <v>65746</v>
      </c>
      <c r="I70" s="11">
        <f t="shared" si="5"/>
        <v>65746</v>
      </c>
    </row>
    <row r="71" spans="1:9" x14ac:dyDescent="0.15">
      <c r="A71" s="12"/>
      <c r="B71" s="13"/>
      <c r="C71" s="13"/>
      <c r="D71" s="13" t="s">
        <v>33</v>
      </c>
      <c r="E71" s="13"/>
      <c r="F71" s="11">
        <v>0</v>
      </c>
      <c r="G71" s="11">
        <v>0</v>
      </c>
      <c r="H71" s="11">
        <v>453849</v>
      </c>
      <c r="I71" s="11">
        <f t="shared" si="5"/>
        <v>453849</v>
      </c>
    </row>
    <row r="72" spans="1:9" x14ac:dyDescent="0.15">
      <c r="A72" s="12"/>
      <c r="B72" s="13"/>
      <c r="C72" s="13"/>
      <c r="D72" s="13" t="s">
        <v>34</v>
      </c>
      <c r="E72" s="13"/>
      <c r="F72" s="11">
        <v>0</v>
      </c>
      <c r="G72" s="11">
        <v>0</v>
      </c>
      <c r="H72" s="11">
        <v>180726</v>
      </c>
      <c r="I72" s="11">
        <f t="shared" si="5"/>
        <v>180726</v>
      </c>
    </row>
    <row r="73" spans="1:9" x14ac:dyDescent="0.15">
      <c r="A73" s="12"/>
      <c r="B73" s="13"/>
      <c r="C73" s="13"/>
      <c r="D73" s="13" t="s">
        <v>35</v>
      </c>
      <c r="E73" s="13"/>
      <c r="F73" s="11">
        <v>0</v>
      </c>
      <c r="G73" s="11">
        <v>0</v>
      </c>
      <c r="H73" s="11">
        <v>237561</v>
      </c>
      <c r="I73" s="11">
        <f t="shared" si="5"/>
        <v>237561</v>
      </c>
    </row>
    <row r="74" spans="1:9" x14ac:dyDescent="0.15">
      <c r="A74" s="12"/>
      <c r="B74" s="13"/>
      <c r="C74" s="13"/>
      <c r="D74" s="13" t="s">
        <v>36</v>
      </c>
      <c r="E74" s="13"/>
      <c r="F74" s="11">
        <v>0</v>
      </c>
      <c r="G74" s="11">
        <v>0</v>
      </c>
      <c r="H74" s="11">
        <v>75470</v>
      </c>
      <c r="I74" s="11">
        <f t="shared" si="5"/>
        <v>75470</v>
      </c>
    </row>
    <row r="75" spans="1:9" x14ac:dyDescent="0.15">
      <c r="A75" s="12"/>
      <c r="B75" s="13"/>
      <c r="C75" s="13"/>
      <c r="D75" s="13" t="s">
        <v>37</v>
      </c>
      <c r="E75" s="13"/>
      <c r="F75" s="11">
        <v>0</v>
      </c>
      <c r="G75" s="11">
        <v>0</v>
      </c>
      <c r="H75" s="11">
        <v>21647</v>
      </c>
      <c r="I75" s="11">
        <f t="shared" si="5"/>
        <v>21647</v>
      </c>
    </row>
    <row r="76" spans="1:9" x14ac:dyDescent="0.15">
      <c r="A76" s="12"/>
      <c r="B76" s="13"/>
      <c r="C76" s="13"/>
      <c r="D76" s="13" t="s">
        <v>38</v>
      </c>
      <c r="E76" s="13"/>
      <c r="F76" s="11">
        <v>0</v>
      </c>
      <c r="G76" s="11">
        <v>0</v>
      </c>
      <c r="H76" s="11">
        <v>116941</v>
      </c>
      <c r="I76" s="11">
        <f t="shared" si="5"/>
        <v>116941</v>
      </c>
    </row>
    <row r="77" spans="1:9" x14ac:dyDescent="0.15">
      <c r="A77" s="12"/>
      <c r="B77" s="13"/>
      <c r="C77" s="13"/>
      <c r="D77" s="13" t="s">
        <v>39</v>
      </c>
      <c r="E77" s="13"/>
      <c r="F77" s="11">
        <v>0</v>
      </c>
      <c r="G77" s="11">
        <v>0</v>
      </c>
      <c r="H77" s="11">
        <v>345500</v>
      </c>
      <c r="I77" s="11">
        <f t="shared" si="5"/>
        <v>345500</v>
      </c>
    </row>
    <row r="78" spans="1:9" x14ac:dyDescent="0.15">
      <c r="A78" s="12"/>
      <c r="B78" s="13"/>
      <c r="C78" s="13"/>
      <c r="D78" s="13" t="s">
        <v>40</v>
      </c>
      <c r="E78" s="13"/>
      <c r="F78" s="11">
        <v>0</v>
      </c>
      <c r="G78" s="11">
        <v>0</v>
      </c>
      <c r="H78" s="11">
        <v>268425</v>
      </c>
      <c r="I78" s="11">
        <f t="shared" si="5"/>
        <v>268425</v>
      </c>
    </row>
    <row r="79" spans="1:9" x14ac:dyDescent="0.15">
      <c r="A79" s="12"/>
      <c r="B79" s="13"/>
      <c r="C79" s="13"/>
      <c r="D79" s="13" t="s">
        <v>41</v>
      </c>
      <c r="E79" s="13"/>
      <c r="F79" s="11">
        <v>0</v>
      </c>
      <c r="G79" s="11">
        <v>0</v>
      </c>
      <c r="H79" s="11">
        <v>16100</v>
      </c>
      <c r="I79" s="11">
        <f t="shared" si="5"/>
        <v>16100</v>
      </c>
    </row>
    <row r="80" spans="1:9" x14ac:dyDescent="0.15">
      <c r="A80" s="12"/>
      <c r="B80" s="13"/>
      <c r="C80" s="13"/>
      <c r="D80" s="13" t="s">
        <v>69</v>
      </c>
      <c r="E80" s="13"/>
      <c r="F80" s="11">
        <v>0</v>
      </c>
      <c r="G80" s="11">
        <v>0</v>
      </c>
      <c r="H80" s="11">
        <v>946</v>
      </c>
      <c r="I80" s="11">
        <f t="shared" si="3"/>
        <v>946</v>
      </c>
    </row>
    <row r="81" spans="1:9" x14ac:dyDescent="0.15">
      <c r="A81" s="12"/>
      <c r="B81" s="13"/>
      <c r="C81" s="13" t="s">
        <v>45</v>
      </c>
      <c r="D81" s="13"/>
      <c r="E81" s="13"/>
      <c r="F81" s="11">
        <f>SUM(F33,F60)</f>
        <v>90257259</v>
      </c>
      <c r="G81" s="11">
        <f>SUM(G33,G60)</f>
        <v>90257259</v>
      </c>
      <c r="H81" s="11">
        <f>SUM(H33,H60)</f>
        <v>5571236</v>
      </c>
      <c r="I81" s="11">
        <f t="shared" si="3"/>
        <v>95828495</v>
      </c>
    </row>
    <row r="82" spans="1:9" x14ac:dyDescent="0.15">
      <c r="A82" s="12"/>
      <c r="B82" s="13" t="s">
        <v>46</v>
      </c>
      <c r="C82" s="13"/>
      <c r="D82" s="13"/>
      <c r="E82" s="13"/>
      <c r="F82" s="11">
        <f>F31-F81</f>
        <v>-16023655</v>
      </c>
      <c r="G82" s="11">
        <f t="shared" ref="G82" si="6">SUM(F82:F82)</f>
        <v>-16023655</v>
      </c>
      <c r="H82" s="11">
        <v>0</v>
      </c>
      <c r="I82" s="11">
        <f t="shared" si="3"/>
        <v>-16023655</v>
      </c>
    </row>
    <row r="83" spans="1:9" x14ac:dyDescent="0.15">
      <c r="A83" s="12" t="s">
        <v>47</v>
      </c>
      <c r="B83" s="13"/>
      <c r="C83" s="13"/>
      <c r="D83" s="13"/>
      <c r="E83" s="13"/>
      <c r="F83" s="11"/>
      <c r="G83" s="11"/>
      <c r="H83" s="11"/>
      <c r="I83" s="11"/>
    </row>
    <row r="84" spans="1:9" x14ac:dyDescent="0.15">
      <c r="A84" s="12"/>
      <c r="B84" s="13" t="s">
        <v>48</v>
      </c>
      <c r="C84" s="13"/>
      <c r="D84" s="13"/>
      <c r="E84" s="13"/>
      <c r="F84" s="11"/>
      <c r="G84" s="11"/>
      <c r="H84" s="11"/>
      <c r="I84" s="11"/>
    </row>
    <row r="85" spans="1:9" x14ac:dyDescent="0.15">
      <c r="A85" s="12"/>
      <c r="B85" s="13"/>
      <c r="C85" s="13" t="s">
        <v>49</v>
      </c>
      <c r="D85" s="13"/>
      <c r="E85" s="13"/>
      <c r="F85" s="11">
        <v>0</v>
      </c>
      <c r="G85" s="11">
        <f>SUM(F85:F85)</f>
        <v>0</v>
      </c>
      <c r="H85" s="11">
        <v>0</v>
      </c>
      <c r="I85" s="11">
        <f t="shared" ref="I85" si="7">SUM(G85:H85)</f>
        <v>0</v>
      </c>
    </row>
    <row r="86" spans="1:9" x14ac:dyDescent="0.15">
      <c r="A86" s="12"/>
      <c r="B86" s="13" t="s">
        <v>50</v>
      </c>
      <c r="C86" s="13"/>
      <c r="D86" s="13"/>
      <c r="E86" s="13"/>
      <c r="F86" s="11"/>
      <c r="G86" s="11"/>
      <c r="H86" s="11"/>
      <c r="I86" s="11"/>
    </row>
    <row r="87" spans="1:9" x14ac:dyDescent="0.15">
      <c r="A87" s="12"/>
      <c r="B87" s="13"/>
      <c r="C87" s="6" t="s">
        <v>77</v>
      </c>
      <c r="D87" s="13"/>
      <c r="E87" s="13"/>
      <c r="F87" s="11">
        <f>SUM(F88)</f>
        <v>1588111</v>
      </c>
      <c r="G87" s="11">
        <f>SUM(G88)</f>
        <v>1588111</v>
      </c>
      <c r="H87" s="11">
        <v>0</v>
      </c>
      <c r="I87" s="11">
        <f t="shared" ref="I87:I88" si="8">SUM(G87:H87)</f>
        <v>1588111</v>
      </c>
    </row>
    <row r="88" spans="1:9" x14ac:dyDescent="0.15">
      <c r="A88" s="12"/>
      <c r="B88" s="13"/>
      <c r="C88" s="13"/>
      <c r="D88" s="6" t="s">
        <v>77</v>
      </c>
      <c r="E88" s="13"/>
      <c r="F88" s="11">
        <v>1588111</v>
      </c>
      <c r="G88" s="11">
        <v>1588111</v>
      </c>
      <c r="H88" s="11">
        <v>0</v>
      </c>
      <c r="I88" s="11">
        <f t="shared" si="8"/>
        <v>1588111</v>
      </c>
    </row>
    <row r="89" spans="1:9" x14ac:dyDescent="0.15">
      <c r="A89" s="12"/>
      <c r="B89" s="13"/>
      <c r="C89" s="13" t="s">
        <v>51</v>
      </c>
      <c r="D89" s="13"/>
      <c r="E89" s="13"/>
      <c r="F89" s="11">
        <f>F87</f>
        <v>1588111</v>
      </c>
      <c r="G89" s="11">
        <f>G87</f>
        <v>1588111</v>
      </c>
      <c r="H89" s="11">
        <v>0</v>
      </c>
      <c r="I89" s="11">
        <f t="shared" ref="I89:I93" si="9">SUM(G89:H89)</f>
        <v>1588111</v>
      </c>
    </row>
    <row r="90" spans="1:9" x14ac:dyDescent="0.15">
      <c r="A90" s="12"/>
      <c r="B90" s="13" t="s">
        <v>52</v>
      </c>
      <c r="C90" s="13"/>
      <c r="D90" s="13"/>
      <c r="E90" s="13"/>
      <c r="F90" s="11">
        <f>F85-F89</f>
        <v>-1588111</v>
      </c>
      <c r="G90" s="11">
        <f>G85-G89</f>
        <v>-1588111</v>
      </c>
      <c r="H90" s="11">
        <f>H85-H89</f>
        <v>0</v>
      </c>
      <c r="I90" s="11">
        <f>I85-I89</f>
        <v>-1588111</v>
      </c>
    </row>
    <row r="91" spans="1:9" x14ac:dyDescent="0.15">
      <c r="A91" s="12" t="s">
        <v>53</v>
      </c>
      <c r="B91" s="13"/>
      <c r="C91" s="13"/>
      <c r="D91" s="13"/>
      <c r="E91" s="13"/>
      <c r="F91" s="11">
        <f>F82+F90</f>
        <v>-17611766</v>
      </c>
      <c r="G91" s="11">
        <f>G82+G90</f>
        <v>-17611766</v>
      </c>
      <c r="H91" s="11">
        <v>0</v>
      </c>
      <c r="I91" s="11">
        <f t="shared" si="9"/>
        <v>-17611766</v>
      </c>
    </row>
    <row r="92" spans="1:9" x14ac:dyDescent="0.15">
      <c r="A92" s="12" t="s">
        <v>54</v>
      </c>
      <c r="B92" s="13"/>
      <c r="C92" s="13"/>
      <c r="D92" s="13"/>
      <c r="E92" s="13"/>
      <c r="F92" s="19">
        <v>62914536</v>
      </c>
      <c r="G92" s="15">
        <v>62914536</v>
      </c>
      <c r="H92" s="15">
        <v>0</v>
      </c>
      <c r="I92" s="11">
        <f t="shared" si="9"/>
        <v>62914536</v>
      </c>
    </row>
    <row r="93" spans="1:9" x14ac:dyDescent="0.15">
      <c r="A93" s="12" t="s">
        <v>55</v>
      </c>
      <c r="B93" s="13"/>
      <c r="C93" s="13"/>
      <c r="D93" s="13"/>
      <c r="E93" s="13"/>
      <c r="F93" s="19">
        <f>F91+F92</f>
        <v>45302770</v>
      </c>
      <c r="G93" s="19">
        <f>G91+G92</f>
        <v>45302770</v>
      </c>
      <c r="H93" s="15">
        <v>0</v>
      </c>
      <c r="I93" s="11">
        <f t="shared" si="9"/>
        <v>45302770</v>
      </c>
    </row>
    <row r="94" spans="1:9" x14ac:dyDescent="0.15">
      <c r="A94" s="12" t="s">
        <v>56</v>
      </c>
      <c r="B94" s="13"/>
      <c r="C94" s="13"/>
      <c r="D94" s="13"/>
      <c r="E94" s="13"/>
      <c r="F94" s="11"/>
      <c r="G94" s="11"/>
      <c r="H94" s="11"/>
      <c r="I94" s="11"/>
    </row>
    <row r="95" spans="1:9" x14ac:dyDescent="0.15">
      <c r="A95" s="12" t="s">
        <v>57</v>
      </c>
      <c r="B95" s="13"/>
      <c r="C95" s="13"/>
      <c r="D95" s="13"/>
      <c r="E95" s="13"/>
      <c r="F95" s="11">
        <v>0</v>
      </c>
      <c r="G95" s="11">
        <v>0</v>
      </c>
      <c r="H95" s="11">
        <v>0</v>
      </c>
      <c r="I95" s="11">
        <f t="shared" ref="I95:I97" si="10">SUM(G95:H95)</f>
        <v>0</v>
      </c>
    </row>
    <row r="96" spans="1:9" x14ac:dyDescent="0.15">
      <c r="A96" s="12" t="s">
        <v>58</v>
      </c>
      <c r="B96" s="13"/>
      <c r="C96" s="13"/>
      <c r="D96" s="13"/>
      <c r="E96" s="13"/>
      <c r="F96" s="15">
        <v>0</v>
      </c>
      <c r="G96" s="15">
        <v>0</v>
      </c>
      <c r="H96" s="15">
        <v>0</v>
      </c>
      <c r="I96" s="11">
        <f t="shared" si="10"/>
        <v>0</v>
      </c>
    </row>
    <row r="97" spans="1:9" x14ac:dyDescent="0.15">
      <c r="A97" s="12" t="s">
        <v>59</v>
      </c>
      <c r="B97" s="13"/>
      <c r="C97" s="13"/>
      <c r="D97" s="13"/>
      <c r="E97" s="13"/>
      <c r="F97" s="16">
        <v>0</v>
      </c>
      <c r="G97" s="16">
        <v>0</v>
      </c>
      <c r="H97" s="16">
        <v>0</v>
      </c>
      <c r="I97" s="17">
        <f t="shared" si="10"/>
        <v>0</v>
      </c>
    </row>
    <row r="98" spans="1:9" ht="14.25" thickBot="1" x14ac:dyDescent="0.2">
      <c r="A98" s="12" t="s">
        <v>60</v>
      </c>
      <c r="B98" s="13"/>
      <c r="C98" s="13"/>
      <c r="D98" s="13"/>
      <c r="E98" s="13"/>
      <c r="F98" s="18">
        <f>F93</f>
        <v>45302770</v>
      </c>
      <c r="G98" s="18">
        <f>G93</f>
        <v>45302770</v>
      </c>
      <c r="H98" s="18">
        <v>0</v>
      </c>
      <c r="I98" s="14">
        <f>I93</f>
        <v>45302770</v>
      </c>
    </row>
    <row r="99" spans="1:9" ht="14.25" thickTop="1" x14ac:dyDescent="0.15"/>
  </sheetData>
  <mergeCells count="6">
    <mergeCell ref="A1:I1"/>
    <mergeCell ref="A2:I2"/>
    <mergeCell ref="A5:E6"/>
    <mergeCell ref="F5:G5"/>
    <mergeCell ref="H5:H6"/>
    <mergeCell ref="I5:I6"/>
  </mergeCells>
  <phoneticPr fontId="1"/>
  <printOptions horizontalCentered="1"/>
  <pageMargins left="0.78740157480314965" right="0.78740157480314965" top="0.78740157480314965" bottom="0.86614173228346458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正味財産増減計算書内訳表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2026-05-15T07:59:17Z</cp:lastPrinted>
  <dcterms:created xsi:type="dcterms:W3CDTF">1997-01-08T22:48:59Z</dcterms:created>
  <dcterms:modified xsi:type="dcterms:W3CDTF">2026-05-15T07:59:20Z</dcterms:modified>
</cp:coreProperties>
</file>