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0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sl8pc001\共有\理事会・総会関連\令和4年度定時総会原稿\報告第2号令和4年度収支予算について\"/>
    </mc:Choice>
  </mc:AlternateContent>
  <xr:revisionPtr revIDLastSave="0" documentId="13_ncr:1_{4458026B-6A05-457B-AE6C-75CB578127BD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収支予算書" sheetId="2" r:id="rId1"/>
    <sheet name="収支予算書(注記)" sheetId="3" r:id="rId2"/>
    <sheet name="収支予算書内訳表" sheetId="4" r:id="rId3"/>
    <sheet name="収支予算書内訳表2" sheetId="5" r:id="rId4"/>
  </sheets>
  <definedNames>
    <definedName name="_xlnm.Print_Titles" localSheetId="0">収支予算書!$1:$6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114" i="4" l="1"/>
  <c r="M103" i="4" l="1"/>
  <c r="J16" i="4"/>
  <c r="G16" i="4"/>
  <c r="J105" i="4"/>
  <c r="J114" i="4" s="1"/>
  <c r="G105" i="4"/>
  <c r="G114" i="4" s="1"/>
  <c r="J106" i="5"/>
  <c r="G106" i="5"/>
  <c r="J104" i="5"/>
  <c r="G90" i="5"/>
  <c r="J90" i="5"/>
  <c r="J85" i="5"/>
  <c r="G85" i="5"/>
  <c r="AE84" i="5"/>
  <c r="M84" i="5"/>
  <c r="M85" i="5" s="1"/>
  <c r="M90" i="5" s="1"/>
  <c r="M104" i="5" s="1"/>
  <c r="M106" i="5" s="1"/>
  <c r="J84" i="5"/>
  <c r="G84" i="5"/>
  <c r="AE61" i="5"/>
  <c r="G31" i="5"/>
  <c r="S31" i="5"/>
  <c r="S84" i="5" s="1"/>
  <c r="M31" i="5"/>
  <c r="J31" i="5"/>
  <c r="AE29" i="5"/>
  <c r="AE85" i="5" s="1"/>
  <c r="AE90" i="5" s="1"/>
  <c r="AE104" i="5" s="1"/>
  <c r="AE106" i="5" s="1"/>
  <c r="AE108" i="5" s="1"/>
  <c r="AE117" i="5" s="1"/>
  <c r="M29" i="5"/>
  <c r="J29" i="5"/>
  <c r="AE12" i="5"/>
  <c r="AE18" i="5"/>
  <c r="S18" i="5"/>
  <c r="S29" i="5" s="1"/>
  <c r="Y29" i="5" s="1"/>
  <c r="J16" i="5"/>
  <c r="M23" i="5"/>
  <c r="J23" i="5"/>
  <c r="G29" i="5"/>
  <c r="G12" i="5"/>
  <c r="F82" i="2"/>
  <c r="H28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4" i="2"/>
  <c r="H85" i="2"/>
  <c r="H86" i="2"/>
  <c r="H87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3" i="2"/>
  <c r="H105" i="2"/>
  <c r="H106" i="2"/>
  <c r="H107" i="2"/>
  <c r="H108" i="2"/>
  <c r="H109" i="2"/>
  <c r="H110" i="2"/>
  <c r="H111" i="2"/>
  <c r="H112" i="2"/>
  <c r="F29" i="2"/>
  <c r="H29" i="2" s="1"/>
  <c r="H19" i="2"/>
  <c r="H20" i="2"/>
  <c r="H21" i="2"/>
  <c r="H22" i="2"/>
  <c r="H23" i="2"/>
  <c r="H24" i="2"/>
  <c r="H25" i="2"/>
  <c r="H26" i="2"/>
  <c r="F27" i="2"/>
  <c r="H27" i="2" s="1"/>
  <c r="H16" i="2"/>
  <c r="H17" i="2"/>
  <c r="H18" i="2"/>
  <c r="F16" i="2"/>
  <c r="H14" i="2"/>
  <c r="H15" i="2"/>
  <c r="H11" i="2"/>
  <c r="H12" i="2"/>
  <c r="H13" i="2"/>
  <c r="H10" i="2"/>
  <c r="F10" i="2"/>
  <c r="F59" i="2"/>
  <c r="G27" i="2"/>
  <c r="M38" i="4"/>
  <c r="G29" i="4"/>
  <c r="M16" i="4"/>
  <c r="J83" i="4"/>
  <c r="J59" i="4"/>
  <c r="F83" i="2" l="1"/>
  <c r="F88" i="2" s="1"/>
  <c r="S85" i="5"/>
  <c r="S90" i="5" s="1"/>
  <c r="S104" i="5" s="1"/>
  <c r="S106" i="5" s="1"/>
  <c r="AK29" i="5"/>
  <c r="H82" i="2"/>
  <c r="AK115" i="5"/>
  <c r="P114" i="5"/>
  <c r="Y114" i="5" s="1"/>
  <c r="P113" i="5"/>
  <c r="Y113" i="5" s="1"/>
  <c r="AK113" i="5" s="1"/>
  <c r="P111" i="5"/>
  <c r="Y111" i="5" s="1"/>
  <c r="AK111" i="5" s="1"/>
  <c r="AK107" i="5"/>
  <c r="P106" i="5"/>
  <c r="P105" i="5"/>
  <c r="Y105" i="5" s="1"/>
  <c r="AK105" i="5" s="1"/>
  <c r="P104" i="5"/>
  <c r="P103" i="5"/>
  <c r="Y103" i="5" s="1"/>
  <c r="AK103" i="5" s="1"/>
  <c r="P102" i="5"/>
  <c r="Y102" i="5" s="1"/>
  <c r="AK102" i="5" s="1"/>
  <c r="P101" i="5"/>
  <c r="Y101" i="5" s="1"/>
  <c r="AK101" i="5" s="1"/>
  <c r="P100" i="5"/>
  <c r="Y100" i="5" s="1"/>
  <c r="AK100" i="5" s="1"/>
  <c r="P99" i="5"/>
  <c r="Y99" i="5" s="1"/>
  <c r="AK99" i="5" s="1"/>
  <c r="P98" i="5"/>
  <c r="Y98" i="5" s="1"/>
  <c r="AK98" i="5" s="1"/>
  <c r="P97" i="5"/>
  <c r="Y97" i="5" s="1"/>
  <c r="AK97" i="5" s="1"/>
  <c r="P95" i="5"/>
  <c r="Y95" i="5" s="1"/>
  <c r="AK95" i="5" s="1"/>
  <c r="P94" i="5"/>
  <c r="Y94" i="5" s="1"/>
  <c r="AK94" i="5" s="1"/>
  <c r="P93" i="5"/>
  <c r="Y93" i="5" s="1"/>
  <c r="AK93" i="5" s="1"/>
  <c r="P90" i="5"/>
  <c r="P89" i="5"/>
  <c r="Y89" i="5" s="1"/>
  <c r="AK89" i="5" s="1"/>
  <c r="P88" i="5"/>
  <c r="Y88" i="5" s="1"/>
  <c r="AK88" i="5" s="1"/>
  <c r="P87" i="5"/>
  <c r="Y87" i="5" s="1"/>
  <c r="AK87" i="5" s="1"/>
  <c r="P86" i="5"/>
  <c r="Y86" i="5" s="1"/>
  <c r="AK86" i="5" s="1"/>
  <c r="P85" i="5"/>
  <c r="P84" i="5"/>
  <c r="Y84" i="5" s="1"/>
  <c r="AK84" i="5" s="1"/>
  <c r="P83" i="5"/>
  <c r="Y83" i="5" s="1"/>
  <c r="AK83" i="5" s="1"/>
  <c r="P82" i="5"/>
  <c r="Y82" i="5" s="1"/>
  <c r="AK82" i="5" s="1"/>
  <c r="P81" i="5"/>
  <c r="Y81" i="5" s="1"/>
  <c r="AK81" i="5" s="1"/>
  <c r="P80" i="5"/>
  <c r="Y80" i="5" s="1"/>
  <c r="AK80" i="5" s="1"/>
  <c r="P79" i="5"/>
  <c r="Y79" i="5" s="1"/>
  <c r="AK79" i="5" s="1"/>
  <c r="P78" i="5"/>
  <c r="Y78" i="5" s="1"/>
  <c r="AK78" i="5" s="1"/>
  <c r="P77" i="5"/>
  <c r="Y77" i="5" s="1"/>
  <c r="AK77" i="5" s="1"/>
  <c r="P76" i="5"/>
  <c r="Y76" i="5" s="1"/>
  <c r="AK76" i="5" s="1"/>
  <c r="P75" i="5"/>
  <c r="Y75" i="5" s="1"/>
  <c r="AK75" i="5" s="1"/>
  <c r="P74" i="5"/>
  <c r="Y74" i="5" s="1"/>
  <c r="AK74" i="5" s="1"/>
  <c r="P73" i="5"/>
  <c r="Y73" i="5" s="1"/>
  <c r="AK73" i="5" s="1"/>
  <c r="P72" i="5"/>
  <c r="Y72" i="5" s="1"/>
  <c r="AK72" i="5" s="1"/>
  <c r="P71" i="5"/>
  <c r="Y71" i="5" s="1"/>
  <c r="AK71" i="5" s="1"/>
  <c r="P70" i="5"/>
  <c r="Y70" i="5" s="1"/>
  <c r="AK70" i="5" s="1"/>
  <c r="P69" i="5"/>
  <c r="Y69" i="5" s="1"/>
  <c r="AK69" i="5" s="1"/>
  <c r="Y68" i="5"/>
  <c r="AK68" i="5" s="1"/>
  <c r="P68" i="5"/>
  <c r="P67" i="5"/>
  <c r="Y67" i="5" s="1"/>
  <c r="AK67" i="5" s="1"/>
  <c r="P66" i="5"/>
  <c r="Y66" i="5" s="1"/>
  <c r="AK66" i="5" s="1"/>
  <c r="P65" i="5"/>
  <c r="Y65" i="5" s="1"/>
  <c r="AK65" i="5" s="1"/>
  <c r="P64" i="5"/>
  <c r="Y64" i="5" s="1"/>
  <c r="AK64" i="5" s="1"/>
  <c r="P63" i="5"/>
  <c r="Y63" i="5" s="1"/>
  <c r="AK63" i="5" s="1"/>
  <c r="Y62" i="5"/>
  <c r="AK62" i="5" s="1"/>
  <c r="P62" i="5"/>
  <c r="P61" i="5"/>
  <c r="Y61" i="5" s="1"/>
  <c r="AK61" i="5" s="1"/>
  <c r="P60" i="5"/>
  <c r="Y60" i="5" s="1"/>
  <c r="AK60" i="5" s="1"/>
  <c r="P59" i="5"/>
  <c r="Y59" i="5" s="1"/>
  <c r="AK59" i="5" s="1"/>
  <c r="P58" i="5"/>
  <c r="Y58" i="5" s="1"/>
  <c r="AK58" i="5" s="1"/>
  <c r="P57" i="5"/>
  <c r="Y57" i="5" s="1"/>
  <c r="AK57" i="5" s="1"/>
  <c r="P56" i="5"/>
  <c r="Y56" i="5" s="1"/>
  <c r="AK56" i="5" s="1"/>
  <c r="P55" i="5"/>
  <c r="Y55" i="5" s="1"/>
  <c r="AK55" i="5" s="1"/>
  <c r="P54" i="5"/>
  <c r="Y54" i="5" s="1"/>
  <c r="AK54" i="5" s="1"/>
  <c r="P53" i="5"/>
  <c r="Y53" i="5" s="1"/>
  <c r="AK53" i="5" s="1"/>
  <c r="Y52" i="5"/>
  <c r="AK52" i="5" s="1"/>
  <c r="P52" i="5"/>
  <c r="P51" i="5"/>
  <c r="Y51" i="5" s="1"/>
  <c r="AK51" i="5" s="1"/>
  <c r="P50" i="5"/>
  <c r="Y50" i="5" s="1"/>
  <c r="AK50" i="5" s="1"/>
  <c r="P49" i="5"/>
  <c r="Y49" i="5" s="1"/>
  <c r="AK49" i="5" s="1"/>
  <c r="P48" i="5"/>
  <c r="Y48" i="5" s="1"/>
  <c r="AK48" i="5" s="1"/>
  <c r="P47" i="5"/>
  <c r="Y47" i="5" s="1"/>
  <c r="AK47" i="5" s="1"/>
  <c r="P46" i="5"/>
  <c r="Y46" i="5" s="1"/>
  <c r="AK46" i="5" s="1"/>
  <c r="P45" i="5"/>
  <c r="Y45" i="5" s="1"/>
  <c r="AK45" i="5" s="1"/>
  <c r="P44" i="5"/>
  <c r="Y44" i="5" s="1"/>
  <c r="AK44" i="5" s="1"/>
  <c r="P43" i="5"/>
  <c r="Y43" i="5" s="1"/>
  <c r="AK43" i="5" s="1"/>
  <c r="P42" i="5"/>
  <c r="Y42" i="5" s="1"/>
  <c r="AK42" i="5" s="1"/>
  <c r="P41" i="5"/>
  <c r="Y41" i="5" s="1"/>
  <c r="AK41" i="5" s="1"/>
  <c r="P40" i="5"/>
  <c r="Y40" i="5" s="1"/>
  <c r="AK40" i="5" s="1"/>
  <c r="P39" i="5"/>
  <c r="Y39" i="5" s="1"/>
  <c r="AK39" i="5" s="1"/>
  <c r="P38" i="5"/>
  <c r="Y38" i="5" s="1"/>
  <c r="AK38" i="5" s="1"/>
  <c r="P37" i="5"/>
  <c r="Y37" i="5" s="1"/>
  <c r="AK37" i="5" s="1"/>
  <c r="P36" i="5"/>
  <c r="Y36" i="5" s="1"/>
  <c r="AK36" i="5" s="1"/>
  <c r="P35" i="5"/>
  <c r="Y35" i="5" s="1"/>
  <c r="AK35" i="5" s="1"/>
  <c r="Y34" i="5"/>
  <c r="AK34" i="5" s="1"/>
  <c r="P34" i="5"/>
  <c r="P33" i="5"/>
  <c r="Y33" i="5" s="1"/>
  <c r="AK33" i="5" s="1"/>
  <c r="P32" i="5"/>
  <c r="Y32" i="5" s="1"/>
  <c r="AK32" i="5" s="1"/>
  <c r="P31" i="5"/>
  <c r="Y31" i="5" s="1"/>
  <c r="AK31" i="5" s="1"/>
  <c r="P29" i="5"/>
  <c r="P28" i="5"/>
  <c r="Y28" i="5" s="1"/>
  <c r="AK28" i="5" s="1"/>
  <c r="P27" i="5"/>
  <c r="Y27" i="5" s="1"/>
  <c r="AK27" i="5" s="1"/>
  <c r="P26" i="5"/>
  <c r="Y26" i="5" s="1"/>
  <c r="AK26" i="5" s="1"/>
  <c r="P25" i="5"/>
  <c r="Y25" i="5" s="1"/>
  <c r="AK25" i="5" s="1"/>
  <c r="P24" i="5"/>
  <c r="Y24" i="5" s="1"/>
  <c r="AK24" i="5" s="1"/>
  <c r="P23" i="5"/>
  <c r="Y23" i="5" s="1"/>
  <c r="AK23" i="5" s="1"/>
  <c r="P22" i="5"/>
  <c r="Y22" i="5" s="1"/>
  <c r="AK22" i="5" s="1"/>
  <c r="P21" i="5"/>
  <c r="Y21" i="5" s="1"/>
  <c r="AK21" i="5" s="1"/>
  <c r="P20" i="5"/>
  <c r="Y20" i="5" s="1"/>
  <c r="AK20" i="5" s="1"/>
  <c r="P19" i="5"/>
  <c r="Y19" i="5" s="1"/>
  <c r="AK19" i="5" s="1"/>
  <c r="P18" i="5"/>
  <c r="Y18" i="5" s="1"/>
  <c r="AK18" i="5" s="1"/>
  <c r="P17" i="5"/>
  <c r="Y17" i="5" s="1"/>
  <c r="AK17" i="5" s="1"/>
  <c r="P15" i="5"/>
  <c r="Y15" i="5" s="1"/>
  <c r="AK15" i="5" s="1"/>
  <c r="P14" i="5"/>
  <c r="Y14" i="5" s="1"/>
  <c r="AK14" i="5" s="1"/>
  <c r="P13" i="5"/>
  <c r="Y13" i="5" s="1"/>
  <c r="AK13" i="5" s="1"/>
  <c r="P12" i="5"/>
  <c r="Y12" i="5" s="1"/>
  <c r="AK12" i="5" s="1"/>
  <c r="M78" i="4"/>
  <c r="G83" i="4"/>
  <c r="M113" i="4"/>
  <c r="M112" i="4"/>
  <c r="M111" i="4"/>
  <c r="M110" i="4"/>
  <c r="M108" i="4"/>
  <c r="M105" i="4"/>
  <c r="M104" i="4"/>
  <c r="M102" i="4"/>
  <c r="M101" i="4"/>
  <c r="M100" i="4"/>
  <c r="M99" i="4"/>
  <c r="M98" i="4"/>
  <c r="M97" i="4"/>
  <c r="M96" i="4"/>
  <c r="M94" i="4"/>
  <c r="M93" i="4"/>
  <c r="M92" i="4"/>
  <c r="M88" i="4"/>
  <c r="M87" i="4"/>
  <c r="M86" i="4"/>
  <c r="M85" i="4"/>
  <c r="M82" i="4"/>
  <c r="M81" i="4"/>
  <c r="M80" i="4"/>
  <c r="M79" i="4"/>
  <c r="M77" i="4"/>
  <c r="M76" i="4"/>
  <c r="M75" i="4"/>
  <c r="M74" i="4"/>
  <c r="M73" i="4"/>
  <c r="M72" i="4"/>
  <c r="M71" i="4"/>
  <c r="M70" i="4"/>
  <c r="M69" i="4"/>
  <c r="M68" i="4"/>
  <c r="M67" i="4"/>
  <c r="M66" i="4"/>
  <c r="M65" i="4"/>
  <c r="M64" i="4"/>
  <c r="M63" i="4"/>
  <c r="M62" i="4"/>
  <c r="M61" i="4"/>
  <c r="M59" i="4"/>
  <c r="M58" i="4"/>
  <c r="M57" i="4"/>
  <c r="M56" i="4"/>
  <c r="M55" i="4"/>
  <c r="M54" i="4"/>
  <c r="M53" i="4"/>
  <c r="M52" i="4"/>
  <c r="M51" i="4"/>
  <c r="M50" i="4"/>
  <c r="M49" i="4"/>
  <c r="M48" i="4"/>
  <c r="M47" i="4"/>
  <c r="M46" i="4"/>
  <c r="M45" i="4"/>
  <c r="M44" i="4"/>
  <c r="M43" i="4"/>
  <c r="M42" i="4"/>
  <c r="M41" i="4"/>
  <c r="M40" i="4"/>
  <c r="M39" i="4"/>
  <c r="M37" i="4"/>
  <c r="M36" i="4"/>
  <c r="M35" i="4"/>
  <c r="M34" i="4"/>
  <c r="M33" i="4"/>
  <c r="M32" i="4"/>
  <c r="M31" i="4"/>
  <c r="M30" i="4"/>
  <c r="M29" i="4"/>
  <c r="M26" i="4"/>
  <c r="M25" i="4"/>
  <c r="M24" i="4"/>
  <c r="M23" i="4"/>
  <c r="M22" i="4"/>
  <c r="M21" i="4"/>
  <c r="M20" i="4"/>
  <c r="M19" i="4"/>
  <c r="M18" i="4"/>
  <c r="M17" i="4"/>
  <c r="M15" i="4"/>
  <c r="M14" i="4"/>
  <c r="M13" i="4"/>
  <c r="M12" i="4"/>
  <c r="M11" i="4"/>
  <c r="J10" i="4"/>
  <c r="J27" i="4" s="1"/>
  <c r="J84" i="4" s="1"/>
  <c r="J89" i="4" s="1"/>
  <c r="G10" i="4"/>
  <c r="H83" i="2" l="1"/>
  <c r="Y104" i="5"/>
  <c r="AK104" i="5" s="1"/>
  <c r="Y90" i="5"/>
  <c r="AK90" i="5" s="1"/>
  <c r="Y85" i="5"/>
  <c r="AK85" i="5" s="1"/>
  <c r="Y106" i="5"/>
  <c r="Y108" i="5" s="1"/>
  <c r="Y117" i="5" s="1"/>
  <c r="H88" i="2"/>
  <c r="F102" i="2"/>
  <c r="M10" i="4"/>
  <c r="G27" i="4"/>
  <c r="M83" i="4"/>
  <c r="Y116" i="5"/>
  <c r="AK116" i="5" s="1"/>
  <c r="AK114" i="5"/>
  <c r="M27" i="4" l="1"/>
  <c r="G84" i="4"/>
  <c r="AK106" i="5"/>
  <c r="H102" i="2"/>
  <c r="F104" i="2"/>
  <c r="AK117" i="5"/>
  <c r="AK108" i="5"/>
  <c r="G89" i="4" l="1"/>
  <c r="M89" i="4" s="1"/>
  <c r="M84" i="4"/>
  <c r="H104" i="2"/>
  <c r="F113" i="2"/>
  <c r="H113" i="2" s="1"/>
  <c r="P16" i="5"/>
  <c r="Y16" i="5"/>
  <c r="AK16" i="5"/>
</calcChain>
</file>

<file path=xl/sharedStrings.xml><?xml version="1.0" encoding="utf-8"?>
<sst xmlns="http://schemas.openxmlformats.org/spreadsheetml/2006/main" count="450" uniqueCount="194">
  <si>
    <t>(単位：円)</t>
  </si>
  <si>
    <t>科目</t>
  </si>
  <si>
    <t>予算額</t>
    <rPh sb="0" eb="2">
      <t>ヨサン</t>
    </rPh>
    <rPh sb="2" eb="3">
      <t>ガク</t>
    </rPh>
    <phoneticPr fontId="1"/>
  </si>
  <si>
    <t>前年度予算額</t>
    <rPh sb="0" eb="3">
      <t>ゼンネンド</t>
    </rPh>
    <rPh sb="3" eb="5">
      <t>ヨサン</t>
    </rPh>
    <rPh sb="5" eb="6">
      <t>ガク</t>
    </rPh>
    <phoneticPr fontId="1"/>
  </si>
  <si>
    <t>増減</t>
    <rPh sb="0" eb="2">
      <t>ゾウゲン</t>
    </rPh>
    <phoneticPr fontId="1"/>
  </si>
  <si>
    <t>001 本部</t>
  </si>
  <si>
    <t>Ⅰ一般正味財産増減の部</t>
  </si>
  <si>
    <t xml:space="preserve"> 1.経常増減の部</t>
  </si>
  <si>
    <t>(1)経常収益</t>
  </si>
  <si>
    <t>受託事業収益</t>
  </si>
  <si>
    <t>受取配分金</t>
  </si>
  <si>
    <t>受取材料費等</t>
  </si>
  <si>
    <t>受取事務費</t>
  </si>
  <si>
    <t>労働者派遣事業等受託収益</t>
  </si>
  <si>
    <t>指定管理業務収益</t>
  </si>
  <si>
    <t>指定管理料収益</t>
  </si>
  <si>
    <t>指定管理業務事務費収益</t>
  </si>
  <si>
    <t>受取会費</t>
  </si>
  <si>
    <t>正会員受取会費</t>
  </si>
  <si>
    <t>受取補助金等</t>
  </si>
  <si>
    <t>受取連合交付金</t>
  </si>
  <si>
    <t>受取（市）補助金</t>
  </si>
  <si>
    <t>雑収益</t>
  </si>
  <si>
    <t>受取利息</t>
  </si>
  <si>
    <t>経常収益計</t>
  </si>
  <si>
    <t>(2)経常費用</t>
  </si>
  <si>
    <t>事業費</t>
  </si>
  <si>
    <t>支払配分金</t>
  </si>
  <si>
    <t>支払材料費等</t>
  </si>
  <si>
    <t>指定管理支払配分金</t>
  </si>
  <si>
    <t>役員等報酬</t>
  </si>
  <si>
    <t>給料手当</t>
  </si>
  <si>
    <t>臨時雇賃金</t>
  </si>
  <si>
    <t>法定福利費</t>
  </si>
  <si>
    <t>退職給付費用</t>
  </si>
  <si>
    <t>福利厚生費</t>
  </si>
  <si>
    <t>会議費</t>
  </si>
  <si>
    <t>旅費交通費</t>
  </si>
  <si>
    <t>通信運搬費</t>
  </si>
  <si>
    <t>減価償却費</t>
  </si>
  <si>
    <t>什器備品費</t>
  </si>
  <si>
    <t>消耗品費</t>
  </si>
  <si>
    <t>修繕費</t>
  </si>
  <si>
    <t>印刷製本費</t>
  </si>
  <si>
    <t>光熱水料費</t>
  </si>
  <si>
    <t>賃借料</t>
  </si>
  <si>
    <t>保険料</t>
  </si>
  <si>
    <t>諸謝金</t>
  </si>
  <si>
    <t>租税公課</t>
  </si>
  <si>
    <t>支払負担金</t>
  </si>
  <si>
    <t>委託費</t>
  </si>
  <si>
    <t>教材費</t>
  </si>
  <si>
    <t>支払手数料</t>
  </si>
  <si>
    <t>貸倒損失</t>
  </si>
  <si>
    <t>賄費</t>
  </si>
  <si>
    <t>雑費</t>
  </si>
  <si>
    <t>管理費</t>
  </si>
  <si>
    <t>役員報酬</t>
  </si>
  <si>
    <t>支払利息</t>
  </si>
  <si>
    <t>経常費用計</t>
  </si>
  <si>
    <t>評価損益等調整前当期経常増減額</t>
  </si>
  <si>
    <t>基本財産評価損益等</t>
  </si>
  <si>
    <t>特定資産評価損益等</t>
  </si>
  <si>
    <t>投資有価証券評価損益等</t>
  </si>
  <si>
    <t>評価損益等計</t>
  </si>
  <si>
    <t>当期経常増減額</t>
  </si>
  <si>
    <t xml:space="preserve"> 2.経常外増減の部</t>
  </si>
  <si>
    <t>(1)経常外収益</t>
  </si>
  <si>
    <t>過年度収益修正</t>
  </si>
  <si>
    <t>経常外収益計</t>
  </si>
  <si>
    <t>(2)経常外費用</t>
  </si>
  <si>
    <t>固定資産除却損</t>
  </si>
  <si>
    <t>車両運搬具除却損</t>
  </si>
  <si>
    <t>什器備品除却損</t>
  </si>
  <si>
    <t>過年度損失修正</t>
  </si>
  <si>
    <t>経常外費用計</t>
  </si>
  <si>
    <t>当期経常外増減額</t>
  </si>
  <si>
    <t xml:space="preserve">   当期一般正味財産増減額</t>
  </si>
  <si>
    <t xml:space="preserve">   一般正味財産期首残高</t>
  </si>
  <si>
    <t xml:space="preserve">   一般正味財産期末残高</t>
  </si>
  <si>
    <t>Ⅱ指定正味財産増減の部</t>
  </si>
  <si>
    <t>(1)収益</t>
  </si>
  <si>
    <t>収益計</t>
  </si>
  <si>
    <t>(2)費用</t>
  </si>
  <si>
    <t>費用計</t>
  </si>
  <si>
    <t xml:space="preserve">   当期指定正味財産増減額</t>
  </si>
  <si>
    <t xml:space="preserve">   指定正味財産期首残高</t>
  </si>
  <si>
    <t xml:space="preserve">   指定正味財産期末残高</t>
  </si>
  <si>
    <t>Ⅲ 正味財産期末残高</t>
  </si>
  <si>
    <t>(単位:円)</t>
    <rPh sb="1" eb="3">
      <t>タンイ</t>
    </rPh>
    <rPh sb="4" eb="5">
      <t>エン</t>
    </rPh>
    <phoneticPr fontId="1"/>
  </si>
  <si>
    <t>備考</t>
    <rPh sb="0" eb="2">
      <t>ビコウ</t>
    </rPh>
    <phoneticPr fontId="1"/>
  </si>
  <si>
    <t>指定管理料</t>
    <rPh sb="0" eb="2">
      <t>シテイ</t>
    </rPh>
    <rPh sb="2" eb="4">
      <t>カンリ</t>
    </rPh>
    <rPh sb="4" eb="5">
      <t>リョウ</t>
    </rPh>
    <phoneticPr fontId="1"/>
  </si>
  <si>
    <t>指定管理事務費</t>
    <rPh sb="0" eb="2">
      <t>シテイ</t>
    </rPh>
    <rPh sb="2" eb="4">
      <t>カンリ</t>
    </rPh>
    <rPh sb="4" eb="7">
      <t>ジムヒ</t>
    </rPh>
    <phoneticPr fontId="1"/>
  </si>
  <si>
    <t>高年齢者就業機会確保事業費等補助金</t>
    <rPh sb="0" eb="13">
      <t>コ</t>
    </rPh>
    <rPh sb="13" eb="14">
      <t>トウ</t>
    </rPh>
    <rPh sb="14" eb="17">
      <t>ホジョキン</t>
    </rPh>
    <phoneticPr fontId="1"/>
  </si>
  <si>
    <t>宮古市補助金</t>
    <rPh sb="0" eb="3">
      <t>ミ</t>
    </rPh>
    <rPh sb="3" eb="6">
      <t>ホジョキン</t>
    </rPh>
    <phoneticPr fontId="1"/>
  </si>
  <si>
    <t>預金利息</t>
    <rPh sb="0" eb="2">
      <t>ヨキン</t>
    </rPh>
    <rPh sb="2" eb="4">
      <t>リソク</t>
    </rPh>
    <phoneticPr fontId="1"/>
  </si>
  <si>
    <t>過年度会費等</t>
    <rPh sb="0" eb="3">
      <t>カネンド</t>
    </rPh>
    <rPh sb="3" eb="5">
      <t>カイヒ</t>
    </rPh>
    <rPh sb="5" eb="6">
      <t>トウ</t>
    </rPh>
    <phoneticPr fontId="1"/>
  </si>
  <si>
    <t>就業会員への配分金(就業機会提供費)</t>
    <rPh sb="0" eb="2">
      <t>シュウギョウ</t>
    </rPh>
    <rPh sb="2" eb="4">
      <t>カイイン</t>
    </rPh>
    <rPh sb="6" eb="8">
      <t>ハイブン</t>
    </rPh>
    <rPh sb="8" eb="9">
      <t>キン</t>
    </rPh>
    <phoneticPr fontId="1"/>
  </si>
  <si>
    <t>就業に伴う材料費等(就業機会提供費)</t>
    <rPh sb="0" eb="2">
      <t>シュウギョウ</t>
    </rPh>
    <rPh sb="3" eb="4">
      <t>トモナ</t>
    </rPh>
    <rPh sb="5" eb="8">
      <t>ザ</t>
    </rPh>
    <rPh sb="8" eb="9">
      <t>トウ</t>
    </rPh>
    <rPh sb="10" eb="12">
      <t>シュウギョウ</t>
    </rPh>
    <rPh sb="12" eb="14">
      <t>キカイ</t>
    </rPh>
    <rPh sb="14" eb="16">
      <t>テイキョウ</t>
    </rPh>
    <rPh sb="16" eb="17">
      <t>ヒ</t>
    </rPh>
    <phoneticPr fontId="1"/>
  </si>
  <si>
    <t>就業会員への配分金(指定管理事業費)</t>
    <rPh sb="0" eb="2">
      <t>シュウギョウ</t>
    </rPh>
    <rPh sb="2" eb="4">
      <t>カイイン</t>
    </rPh>
    <rPh sb="6" eb="8">
      <t>ハイブン</t>
    </rPh>
    <rPh sb="8" eb="9">
      <t>キン</t>
    </rPh>
    <rPh sb="10" eb="17">
      <t>シ</t>
    </rPh>
    <phoneticPr fontId="1"/>
  </si>
  <si>
    <t>公益目的事業に係る報酬、業務日当</t>
    <rPh sb="0" eb="2">
      <t>コウエキ</t>
    </rPh>
    <rPh sb="2" eb="4">
      <t>モクテキ</t>
    </rPh>
    <rPh sb="4" eb="6">
      <t>ジギョウ</t>
    </rPh>
    <rPh sb="7" eb="8">
      <t>カカ</t>
    </rPh>
    <rPh sb="9" eb="11">
      <t>ホウシュウ</t>
    </rPh>
    <rPh sb="12" eb="14">
      <t>ギョウム</t>
    </rPh>
    <rPh sb="14" eb="16">
      <t>ニットウ</t>
    </rPh>
    <phoneticPr fontId="1"/>
  </si>
  <si>
    <t>公益目的事業の職員基本給、諸手当</t>
    <rPh sb="0" eb="2">
      <t>コウエキ</t>
    </rPh>
    <rPh sb="2" eb="4">
      <t>モクテキ</t>
    </rPh>
    <rPh sb="4" eb="6">
      <t>ジギョウ</t>
    </rPh>
    <rPh sb="7" eb="12">
      <t>シ</t>
    </rPh>
    <rPh sb="13" eb="16">
      <t>ショテアテ</t>
    </rPh>
    <phoneticPr fontId="1"/>
  </si>
  <si>
    <t>公益目的事業に係る臨時雇賃金</t>
    <rPh sb="0" eb="6">
      <t>コウエキモクテキジギョウ</t>
    </rPh>
    <rPh sb="7" eb="8">
      <t>カカ</t>
    </rPh>
    <rPh sb="9" eb="14">
      <t>リ</t>
    </rPh>
    <phoneticPr fontId="1"/>
  </si>
  <si>
    <t>公益目的事業に係る社会保険料等</t>
    <rPh sb="0" eb="2">
      <t>コウエキ</t>
    </rPh>
    <rPh sb="2" eb="4">
      <t>モクテキ</t>
    </rPh>
    <rPh sb="4" eb="6">
      <t>ジギョウ</t>
    </rPh>
    <rPh sb="7" eb="8">
      <t>カカ</t>
    </rPh>
    <rPh sb="9" eb="14">
      <t>シ</t>
    </rPh>
    <rPh sb="14" eb="15">
      <t>トウ</t>
    </rPh>
    <phoneticPr fontId="1"/>
  </si>
  <si>
    <t>公益目的事業に係る中小企業退職金共済掛金等</t>
    <rPh sb="0" eb="2">
      <t>コウエキ</t>
    </rPh>
    <rPh sb="2" eb="4">
      <t>モクテキ</t>
    </rPh>
    <rPh sb="4" eb="6">
      <t>ジギョウ</t>
    </rPh>
    <rPh sb="7" eb="8">
      <t>カカ</t>
    </rPh>
    <rPh sb="9" eb="11">
      <t>チュウショウ</t>
    </rPh>
    <rPh sb="11" eb="13">
      <t>キギョウ</t>
    </rPh>
    <rPh sb="13" eb="20">
      <t>タ</t>
    </rPh>
    <rPh sb="20" eb="21">
      <t>トウ</t>
    </rPh>
    <phoneticPr fontId="1"/>
  </si>
  <si>
    <t>公益目的事業に係る職員健康診断料等</t>
    <rPh sb="0" eb="2">
      <t>コウエキ</t>
    </rPh>
    <rPh sb="2" eb="4">
      <t>モクテキ</t>
    </rPh>
    <rPh sb="4" eb="6">
      <t>ジギョウ</t>
    </rPh>
    <rPh sb="7" eb="8">
      <t>カカ</t>
    </rPh>
    <rPh sb="9" eb="11">
      <t>ショクイン</t>
    </rPh>
    <rPh sb="11" eb="13">
      <t>ケンコウ</t>
    </rPh>
    <rPh sb="13" eb="15">
      <t>シンダン</t>
    </rPh>
    <rPh sb="15" eb="17">
      <t>リョウトウ</t>
    </rPh>
    <phoneticPr fontId="1"/>
  </si>
  <si>
    <t>公益目的事業に係る役職員研修会等旅費</t>
    <rPh sb="9" eb="12">
      <t>ヤクショクイン</t>
    </rPh>
    <rPh sb="12" eb="15">
      <t>ケ</t>
    </rPh>
    <rPh sb="15" eb="16">
      <t>トウ</t>
    </rPh>
    <rPh sb="16" eb="18">
      <t>リョヒ</t>
    </rPh>
    <phoneticPr fontId="1"/>
  </si>
  <si>
    <t>公益目的事業に係る通話料等通信費</t>
    <rPh sb="0" eb="6">
      <t>コウエキモクテキジギョウ</t>
    </rPh>
    <rPh sb="7" eb="8">
      <t>カカ</t>
    </rPh>
    <rPh sb="9" eb="12">
      <t>ツ</t>
    </rPh>
    <rPh sb="12" eb="13">
      <t>トウ</t>
    </rPh>
    <rPh sb="13" eb="16">
      <t>ツウシンヒ</t>
    </rPh>
    <phoneticPr fontId="1"/>
  </si>
  <si>
    <t>公益目的事業に係る備品購入費</t>
    <rPh sb="0" eb="6">
      <t>コウエキモクテキジギョウ</t>
    </rPh>
    <rPh sb="7" eb="8">
      <t>カカ</t>
    </rPh>
    <rPh sb="9" eb="11">
      <t>ビヒン</t>
    </rPh>
    <rPh sb="11" eb="14">
      <t>コウニュウヒ</t>
    </rPh>
    <phoneticPr fontId="1"/>
  </si>
  <si>
    <t>公益目的事業に係る事務用消耗品、燃料代</t>
    <rPh sb="0" eb="6">
      <t>コウエキモクテキジギョウ</t>
    </rPh>
    <rPh sb="7" eb="8">
      <t>カカ</t>
    </rPh>
    <rPh sb="9" eb="12">
      <t>ジムヨウ</t>
    </rPh>
    <rPh sb="12" eb="15">
      <t>シ</t>
    </rPh>
    <rPh sb="16" eb="19">
      <t>ネ</t>
    </rPh>
    <phoneticPr fontId="1"/>
  </si>
  <si>
    <t>公益目的事業に係る車検整備料、事務所修繕費等</t>
    <rPh sb="9" eb="11">
      <t>シャケン</t>
    </rPh>
    <rPh sb="11" eb="13">
      <t>セイビ</t>
    </rPh>
    <rPh sb="13" eb="14">
      <t>リョウ</t>
    </rPh>
    <rPh sb="15" eb="17">
      <t>ジム</t>
    </rPh>
    <rPh sb="17" eb="18">
      <t>ショ</t>
    </rPh>
    <rPh sb="18" eb="21">
      <t>シ</t>
    </rPh>
    <rPh sb="21" eb="22">
      <t>トウ</t>
    </rPh>
    <phoneticPr fontId="1"/>
  </si>
  <si>
    <t>公益目的事業に係る就業開拓・会員拡大チラシ、会報印刷等</t>
    <rPh sb="9" eb="11">
      <t>シュウギョウ</t>
    </rPh>
    <rPh sb="11" eb="13">
      <t>カイタク</t>
    </rPh>
    <rPh sb="14" eb="16">
      <t>カイイン</t>
    </rPh>
    <rPh sb="16" eb="18">
      <t>カクダイ</t>
    </rPh>
    <rPh sb="22" eb="24">
      <t>カイホウ</t>
    </rPh>
    <rPh sb="24" eb="27">
      <t>インサツトウ</t>
    </rPh>
    <phoneticPr fontId="1"/>
  </si>
  <si>
    <t>公益目的事業に係る上下水道料、電気料、ガス代</t>
    <rPh sb="0" eb="6">
      <t>コウエキモクテキジギョウ</t>
    </rPh>
    <rPh sb="7" eb="8">
      <t>カカ</t>
    </rPh>
    <rPh sb="9" eb="14">
      <t>ジ</t>
    </rPh>
    <rPh sb="15" eb="18">
      <t>デ</t>
    </rPh>
    <phoneticPr fontId="1"/>
  </si>
  <si>
    <t>公益目的事業に係る事務所借料、機器リース料等</t>
    <rPh sb="0" eb="6">
      <t>コウエキモクテキジギョウ</t>
    </rPh>
    <rPh sb="7" eb="8">
      <t>カカ</t>
    </rPh>
    <rPh sb="9" eb="12">
      <t>ジ</t>
    </rPh>
    <rPh sb="12" eb="14">
      <t>シャクリョウ</t>
    </rPh>
    <rPh sb="15" eb="17">
      <t>キキ</t>
    </rPh>
    <rPh sb="20" eb="22">
      <t>リョウトウ</t>
    </rPh>
    <phoneticPr fontId="1"/>
  </si>
  <si>
    <t>公益目的事業に係る会員傷害保険料、損害賠償保険
料、自動車保険料等</t>
    <rPh sb="9" eb="11">
      <t>カイイン</t>
    </rPh>
    <rPh sb="11" eb="13">
      <t>ショウガイ</t>
    </rPh>
    <rPh sb="13" eb="16">
      <t>ホケンリョウ</t>
    </rPh>
    <rPh sb="17" eb="19">
      <t>ソンガイ</t>
    </rPh>
    <rPh sb="19" eb="21">
      <t>バイショウ</t>
    </rPh>
    <rPh sb="21" eb="23">
      <t>ホケン</t>
    </rPh>
    <rPh sb="24" eb="25">
      <t>リョウ</t>
    </rPh>
    <rPh sb="26" eb="29">
      <t>ジドウシャ</t>
    </rPh>
    <rPh sb="29" eb="33">
      <t>ホケンリョウトウ</t>
    </rPh>
    <phoneticPr fontId="1"/>
  </si>
  <si>
    <t>公益目的事業に係る就業機会創出員諸謝金等</t>
    <rPh sb="9" eb="16">
      <t>シ</t>
    </rPh>
    <rPh sb="16" eb="19">
      <t>シ</t>
    </rPh>
    <rPh sb="19" eb="20">
      <t>トウ</t>
    </rPh>
    <phoneticPr fontId="1"/>
  </si>
  <si>
    <t>公益目的事業に係る研修会等負担金</t>
    <rPh sb="9" eb="12">
      <t>ケ</t>
    </rPh>
    <rPh sb="12" eb="13">
      <t>トウ</t>
    </rPh>
    <rPh sb="13" eb="16">
      <t>フタンキン</t>
    </rPh>
    <phoneticPr fontId="1"/>
  </si>
  <si>
    <t>公益目的事業に係る機器保守料、コピーカウント料等</t>
    <rPh sb="0" eb="6">
      <t>コウエキモクテキジギョウ</t>
    </rPh>
    <rPh sb="7" eb="8">
      <t>カカ</t>
    </rPh>
    <rPh sb="9" eb="11">
      <t>キキ</t>
    </rPh>
    <rPh sb="11" eb="13">
      <t>ホシュ</t>
    </rPh>
    <rPh sb="13" eb="14">
      <t>リョウ</t>
    </rPh>
    <rPh sb="23" eb="24">
      <t>トウ</t>
    </rPh>
    <phoneticPr fontId="1"/>
  </si>
  <si>
    <t>公益目的事業に係る講習会教材費</t>
    <rPh sb="0" eb="6">
      <t>コウエキモクテキジギョウ</t>
    </rPh>
    <rPh sb="7" eb="8">
      <t>カカ</t>
    </rPh>
    <rPh sb="9" eb="12">
      <t>コ</t>
    </rPh>
    <rPh sb="12" eb="15">
      <t>キョウザイヒ</t>
    </rPh>
    <phoneticPr fontId="1"/>
  </si>
  <si>
    <t>公益目的事業に係る送金手数料</t>
    <rPh sb="0" eb="6">
      <t>コウエキモクテキジギョウ</t>
    </rPh>
    <rPh sb="7" eb="8">
      <t>カカ</t>
    </rPh>
    <rPh sb="9" eb="11">
      <t>ソウキン</t>
    </rPh>
    <rPh sb="11" eb="14">
      <t>テスウリョウ</t>
    </rPh>
    <phoneticPr fontId="1"/>
  </si>
  <si>
    <t>公益目的事業に係る回収不納未収入金</t>
    <rPh sb="0" eb="6">
      <t>コウエキモクテキジギョウ</t>
    </rPh>
    <rPh sb="7" eb="8">
      <t>カカ</t>
    </rPh>
    <rPh sb="9" eb="11">
      <t>カイシュウ</t>
    </rPh>
    <rPh sb="11" eb="13">
      <t>フノウ</t>
    </rPh>
    <rPh sb="13" eb="15">
      <t>ミシュウ</t>
    </rPh>
    <rPh sb="15" eb="17">
      <t>ニュウキン</t>
    </rPh>
    <phoneticPr fontId="1"/>
  </si>
  <si>
    <t>公益目的事業に係る賄費(指定管理事業費)</t>
    <rPh sb="0" eb="6">
      <t>コウエキモクテキジギョウ</t>
    </rPh>
    <rPh sb="7" eb="8">
      <t>カカ</t>
    </rPh>
    <rPh sb="9" eb="10">
      <t>マカナイ</t>
    </rPh>
    <rPh sb="10" eb="11">
      <t>ヒ</t>
    </rPh>
    <phoneticPr fontId="1"/>
  </si>
  <si>
    <t>公益目的事業に係る雑費</t>
    <rPh sb="0" eb="6">
      <t>コウエキモクテキジギョウ</t>
    </rPh>
    <rPh sb="7" eb="8">
      <t>カカ</t>
    </rPh>
    <rPh sb="9" eb="11">
      <t>ザ</t>
    </rPh>
    <phoneticPr fontId="1"/>
  </si>
  <si>
    <t>法人会計に係る役員報酬、業務日当</t>
    <rPh sb="0" eb="4">
      <t>ホ</t>
    </rPh>
    <rPh sb="5" eb="6">
      <t>カカ</t>
    </rPh>
    <rPh sb="7" eb="11">
      <t>ヤ</t>
    </rPh>
    <rPh sb="12" eb="14">
      <t>ギョウム</t>
    </rPh>
    <rPh sb="14" eb="16">
      <t>ニットウ</t>
    </rPh>
    <phoneticPr fontId="1"/>
  </si>
  <si>
    <t>法人会計に係る職員基本給、諸手当</t>
    <rPh sb="0" eb="4">
      <t>ホ</t>
    </rPh>
    <rPh sb="5" eb="6">
      <t>カカ</t>
    </rPh>
    <rPh sb="7" eb="12">
      <t>シ</t>
    </rPh>
    <rPh sb="13" eb="16">
      <t>ショテアテ</t>
    </rPh>
    <phoneticPr fontId="1"/>
  </si>
  <si>
    <t>法人会計に係る社会保険料等</t>
    <rPh sb="0" eb="4">
      <t>ホ</t>
    </rPh>
    <rPh sb="5" eb="6">
      <t>カカ</t>
    </rPh>
    <rPh sb="7" eb="12">
      <t>シ</t>
    </rPh>
    <rPh sb="12" eb="13">
      <t>トウ</t>
    </rPh>
    <phoneticPr fontId="1"/>
  </si>
  <si>
    <t>法人会計に係る中小企業退職金共済掛金等</t>
    <rPh sb="0" eb="4">
      <t>ホ</t>
    </rPh>
    <rPh sb="5" eb="6">
      <t>カカ</t>
    </rPh>
    <rPh sb="7" eb="9">
      <t>チュウショウ</t>
    </rPh>
    <rPh sb="9" eb="11">
      <t>キギョウ</t>
    </rPh>
    <rPh sb="11" eb="18">
      <t>タ</t>
    </rPh>
    <rPh sb="18" eb="19">
      <t>トウ</t>
    </rPh>
    <phoneticPr fontId="1"/>
  </si>
  <si>
    <t>法人会計に係る職員健康診断</t>
    <rPh sb="0" eb="4">
      <t>ホ</t>
    </rPh>
    <rPh sb="5" eb="6">
      <t>カカ</t>
    </rPh>
    <rPh sb="7" eb="9">
      <t>ショクイン</t>
    </rPh>
    <rPh sb="9" eb="11">
      <t>ケンコウ</t>
    </rPh>
    <rPh sb="11" eb="13">
      <t>シンダン</t>
    </rPh>
    <phoneticPr fontId="1"/>
  </si>
  <si>
    <t>総会、理事会等開催費用</t>
    <rPh sb="0" eb="2">
      <t>ソウカイ</t>
    </rPh>
    <rPh sb="3" eb="6">
      <t>リジカイ</t>
    </rPh>
    <rPh sb="6" eb="7">
      <t>トウ</t>
    </rPh>
    <rPh sb="7" eb="9">
      <t>カイサイ</t>
    </rPh>
    <rPh sb="9" eb="11">
      <t>ヒヨウ</t>
    </rPh>
    <phoneticPr fontId="1"/>
  </si>
  <si>
    <t>法人会計に係る役職員旅費等</t>
    <rPh sb="0" eb="6">
      <t>ホニカカ</t>
    </rPh>
    <rPh sb="7" eb="10">
      <t>ヤクショクイン</t>
    </rPh>
    <rPh sb="10" eb="12">
      <t>リョヒ</t>
    </rPh>
    <rPh sb="12" eb="13">
      <t>トウ</t>
    </rPh>
    <phoneticPr fontId="1"/>
  </si>
  <si>
    <t>法人会計に係る通話料等通信費</t>
    <rPh sb="0" eb="6">
      <t>ホニカカ</t>
    </rPh>
    <rPh sb="7" eb="10">
      <t>ツ</t>
    </rPh>
    <rPh sb="10" eb="11">
      <t>トウ</t>
    </rPh>
    <rPh sb="11" eb="14">
      <t>ツウシンヒ</t>
    </rPh>
    <phoneticPr fontId="1"/>
  </si>
  <si>
    <t>法人会計に係る備品購入費</t>
    <rPh sb="0" eb="6">
      <t>ホニカカ</t>
    </rPh>
    <rPh sb="7" eb="12">
      <t>ビヒンコウニュウヒ</t>
    </rPh>
    <phoneticPr fontId="1"/>
  </si>
  <si>
    <t>法人会計に係る事務消耗品</t>
    <rPh sb="0" eb="6">
      <t>ホニカカ</t>
    </rPh>
    <rPh sb="7" eb="9">
      <t>ジム</t>
    </rPh>
    <rPh sb="9" eb="12">
      <t>シ</t>
    </rPh>
    <phoneticPr fontId="1"/>
  </si>
  <si>
    <t>法人会計に係る修繕費</t>
    <rPh sb="0" eb="6">
      <t>ホニカカ</t>
    </rPh>
    <rPh sb="7" eb="10">
      <t>シ</t>
    </rPh>
    <phoneticPr fontId="1"/>
  </si>
  <si>
    <t>法人会計に係る印刷費</t>
    <rPh sb="0" eb="6">
      <t>ホニカカ</t>
    </rPh>
    <rPh sb="7" eb="9">
      <t>インサツ</t>
    </rPh>
    <rPh sb="9" eb="10">
      <t>ヒ</t>
    </rPh>
    <phoneticPr fontId="1"/>
  </si>
  <si>
    <t>法人会計に係る上下水道料、電気料、ガス代</t>
    <rPh sb="0" eb="6">
      <t>ホニカカ</t>
    </rPh>
    <rPh sb="7" eb="12">
      <t>ジ</t>
    </rPh>
    <rPh sb="13" eb="16">
      <t>デ</t>
    </rPh>
    <phoneticPr fontId="1"/>
  </si>
  <si>
    <t>法人会計に係る事務所借料、機器リース料等</t>
    <rPh sb="0" eb="6">
      <t>ホニカカ</t>
    </rPh>
    <rPh sb="7" eb="10">
      <t>ジ</t>
    </rPh>
    <rPh sb="10" eb="12">
      <t>シャクリョウ</t>
    </rPh>
    <rPh sb="13" eb="15">
      <t>キキ</t>
    </rPh>
    <rPh sb="18" eb="20">
      <t>リョウトウ</t>
    </rPh>
    <phoneticPr fontId="1"/>
  </si>
  <si>
    <t>法人会計に係る役員賠償責任保険料等</t>
    <rPh sb="0" eb="6">
      <t>ホニカカ</t>
    </rPh>
    <rPh sb="7" eb="9">
      <t>ヤクイン</t>
    </rPh>
    <rPh sb="9" eb="11">
      <t>バイショウ</t>
    </rPh>
    <rPh sb="11" eb="13">
      <t>セキニン</t>
    </rPh>
    <rPh sb="13" eb="15">
      <t>ホケン</t>
    </rPh>
    <rPh sb="15" eb="16">
      <t>リョウ</t>
    </rPh>
    <rPh sb="16" eb="17">
      <t>トウ</t>
    </rPh>
    <phoneticPr fontId="1"/>
  </si>
  <si>
    <t>法人県民税均等割額、消費税及び地方消費税等</t>
    <rPh sb="0" eb="2">
      <t>ホウジン</t>
    </rPh>
    <rPh sb="2" eb="5">
      <t>ケンミンゼイ</t>
    </rPh>
    <rPh sb="5" eb="8">
      <t>キントウワリ</t>
    </rPh>
    <rPh sb="8" eb="9">
      <t>ガク</t>
    </rPh>
    <rPh sb="10" eb="13">
      <t>ショウヒゼイ</t>
    </rPh>
    <rPh sb="13" eb="14">
      <t>オヨ</t>
    </rPh>
    <rPh sb="15" eb="17">
      <t>チホウ</t>
    </rPh>
    <rPh sb="17" eb="20">
      <t>ショウヒゼイ</t>
    </rPh>
    <rPh sb="20" eb="21">
      <t>トウ</t>
    </rPh>
    <phoneticPr fontId="1"/>
  </si>
  <si>
    <t>法人会計に係る各種会年会費等</t>
    <rPh sb="7" eb="9">
      <t>カクシュ</t>
    </rPh>
    <rPh sb="9" eb="10">
      <t>カイ</t>
    </rPh>
    <rPh sb="10" eb="13">
      <t>ネンカイヒ</t>
    </rPh>
    <rPh sb="13" eb="14">
      <t>トウ</t>
    </rPh>
    <phoneticPr fontId="1"/>
  </si>
  <si>
    <t>法人会計に係る送金手数料</t>
    <rPh sb="0" eb="4">
      <t>ホ</t>
    </rPh>
    <rPh sb="5" eb="6">
      <t>カカ</t>
    </rPh>
    <rPh sb="7" eb="9">
      <t>ソウキン</t>
    </rPh>
    <rPh sb="9" eb="12">
      <t>テスウリョウ</t>
    </rPh>
    <phoneticPr fontId="1"/>
  </si>
  <si>
    <t>短期借入金支払利息</t>
    <rPh sb="0" eb="5">
      <t>タ</t>
    </rPh>
    <rPh sb="5" eb="7">
      <t>シハライ</t>
    </rPh>
    <rPh sb="7" eb="9">
      <t>リソク</t>
    </rPh>
    <phoneticPr fontId="1"/>
  </si>
  <si>
    <t>法人会計に係る事務所内雑費、慶弔費等</t>
    <rPh sb="7" eb="10">
      <t>ジ</t>
    </rPh>
    <rPh sb="10" eb="11">
      <t>ナイ</t>
    </rPh>
    <rPh sb="11" eb="13">
      <t>ザ</t>
    </rPh>
    <rPh sb="14" eb="16">
      <t>ケイチョウ</t>
    </rPh>
    <rPh sb="16" eb="18">
      <t>ヒトウ</t>
    </rPh>
    <phoneticPr fontId="1"/>
  </si>
  <si>
    <t>公益目的事業に係る各委員会等開催経費</t>
    <rPh sb="9" eb="10">
      <t>カク</t>
    </rPh>
    <rPh sb="10" eb="13">
      <t>イインカイ</t>
    </rPh>
    <rPh sb="13" eb="14">
      <t>トウ</t>
    </rPh>
    <rPh sb="14" eb="16">
      <t>カイサイ</t>
    </rPh>
    <rPh sb="16" eb="18">
      <t>ケイヒ</t>
    </rPh>
    <phoneticPr fontId="1"/>
  </si>
  <si>
    <t>什器備品減価償却額</t>
    <rPh sb="0" eb="2">
      <t>ジュウキ</t>
    </rPh>
    <rPh sb="2" eb="4">
      <t>ビヒン</t>
    </rPh>
    <rPh sb="4" eb="6">
      <t>ゲンカ</t>
    </rPh>
    <rPh sb="6" eb="8">
      <t>ショウキャク</t>
    </rPh>
    <rPh sb="8" eb="9">
      <t>ガク</t>
    </rPh>
    <phoneticPr fontId="1"/>
  </si>
  <si>
    <t>公益目的事業に係る自動車税、重量税</t>
    <rPh sb="9" eb="12">
      <t>ジドウシャ</t>
    </rPh>
    <rPh sb="12" eb="13">
      <t>ゼイ</t>
    </rPh>
    <rPh sb="14" eb="17">
      <t>ジュウリョウゼイ</t>
    </rPh>
    <phoneticPr fontId="1"/>
  </si>
  <si>
    <t>法人会計に係る回収不納未収入金</t>
    <rPh sb="0" eb="4">
      <t>ホ</t>
    </rPh>
    <rPh sb="5" eb="6">
      <t>カカ</t>
    </rPh>
    <rPh sb="7" eb="9">
      <t>カイシュウ</t>
    </rPh>
    <rPh sb="9" eb="11">
      <t>フノウ</t>
    </rPh>
    <rPh sb="11" eb="13">
      <t>ミシュウ</t>
    </rPh>
    <rPh sb="13" eb="15">
      <t>ニュウキン</t>
    </rPh>
    <phoneticPr fontId="1"/>
  </si>
  <si>
    <t>収　支　予　算　書（注記）</t>
    <rPh sb="0" eb="1">
      <t>オサム</t>
    </rPh>
    <rPh sb="2" eb="3">
      <t>ササ</t>
    </rPh>
    <rPh sb="4" eb="5">
      <t>ヨ</t>
    </rPh>
    <rPh sb="6" eb="7">
      <t>ザン</t>
    </rPh>
    <rPh sb="8" eb="9">
      <t>ショ</t>
    </rPh>
    <phoneticPr fontId="1"/>
  </si>
  <si>
    <t>【投資活動収支の部】</t>
  </si>
  <si>
    <t>&lt;投資活動収入&gt;</t>
  </si>
  <si>
    <t>投資活動収入計</t>
  </si>
  <si>
    <t>&lt;投資活動支出&gt;</t>
  </si>
  <si>
    <t>投資活動支出計</t>
  </si>
  <si>
    <t>投資活動収支差額</t>
  </si>
  <si>
    <t>【財務活動収支の部】</t>
  </si>
  <si>
    <t>&lt;財務活動収入&gt;</t>
  </si>
  <si>
    <t>財務活動収入計</t>
  </si>
  <si>
    <t>&lt;財務活動支出&gt;</t>
  </si>
  <si>
    <t>財務活動支出計</t>
  </si>
  <si>
    <t>財務活動収支差額</t>
  </si>
  <si>
    <t>当期収支差額</t>
  </si>
  <si>
    <t>2.借入限度額</t>
  </si>
  <si>
    <t>3.債務負担額</t>
    <rPh sb="2" eb="4">
      <t>サイム</t>
    </rPh>
    <rPh sb="4" eb="6">
      <t>フタン</t>
    </rPh>
    <rPh sb="6" eb="7">
      <t>ガク</t>
    </rPh>
    <phoneticPr fontId="1"/>
  </si>
  <si>
    <t>収支予算書内訳表 (正味財産増減計算方式)</t>
    <rPh sb="0" eb="1">
      <t>オサム</t>
    </rPh>
    <rPh sb="1" eb="2">
      <t>ササ</t>
    </rPh>
    <rPh sb="2" eb="3">
      <t>ヨ</t>
    </rPh>
    <rPh sb="3" eb="4">
      <t>ザン</t>
    </rPh>
    <rPh sb="4" eb="5">
      <t>ショ</t>
    </rPh>
    <rPh sb="5" eb="7">
      <t>ウチワケ</t>
    </rPh>
    <rPh sb="7" eb="8">
      <t>ヒョウ</t>
    </rPh>
    <phoneticPr fontId="1"/>
  </si>
  <si>
    <t>公益目的事業会計</t>
    <rPh sb="0" eb="8">
      <t>コ</t>
    </rPh>
    <phoneticPr fontId="1"/>
  </si>
  <si>
    <t>法人会計</t>
    <rPh sb="0" eb="4">
      <t>ホ</t>
    </rPh>
    <phoneticPr fontId="1"/>
  </si>
  <si>
    <t>合計</t>
    <rPh sb="0" eb="2">
      <t>ゴウケイ</t>
    </rPh>
    <phoneticPr fontId="1"/>
  </si>
  <si>
    <t>収　支　予　算　書　内　訳　表</t>
    <rPh sb="0" eb="1">
      <t>オサム</t>
    </rPh>
    <rPh sb="2" eb="3">
      <t>ササ</t>
    </rPh>
    <rPh sb="4" eb="5">
      <t>ヨ</t>
    </rPh>
    <rPh sb="6" eb="7">
      <t>ザン</t>
    </rPh>
    <rPh sb="8" eb="9">
      <t>ショ</t>
    </rPh>
    <rPh sb="10" eb="11">
      <t>ナイ</t>
    </rPh>
    <rPh sb="12" eb="13">
      <t>ヤク</t>
    </rPh>
    <rPh sb="14" eb="15">
      <t>オモテ</t>
    </rPh>
    <phoneticPr fontId="1"/>
  </si>
  <si>
    <t>公益目的事業会計</t>
  </si>
  <si>
    <t>その他会計</t>
  </si>
  <si>
    <t>法人会計</t>
  </si>
  <si>
    <t>内部取引消去</t>
  </si>
  <si>
    <t>合計</t>
  </si>
  <si>
    <t>シルバー人材センター事業</t>
  </si>
  <si>
    <t>指定管理</t>
  </si>
  <si>
    <t>共通</t>
  </si>
  <si>
    <t>小計</t>
  </si>
  <si>
    <t>就業機会提供事業</t>
  </si>
  <si>
    <t>就業機会確保事業</t>
  </si>
  <si>
    <t>高齢者活用・現役世代雇用サポート事業</t>
  </si>
  <si>
    <t>計</t>
  </si>
  <si>
    <t xml:space="preserve">   他会計振替前当期一般正味財産増減額</t>
  </si>
  <si>
    <t>他会計振替額</t>
  </si>
  <si>
    <t>収　支　予　算　書(正味財産増減計算方式)</t>
    <rPh sb="0" eb="1">
      <t>オサム</t>
    </rPh>
    <rPh sb="2" eb="3">
      <t>ササ</t>
    </rPh>
    <rPh sb="4" eb="5">
      <t>ヨ</t>
    </rPh>
    <rPh sb="6" eb="7">
      <t>ザン</t>
    </rPh>
    <rPh sb="8" eb="9">
      <t>ショ</t>
    </rPh>
    <phoneticPr fontId="1"/>
  </si>
  <si>
    <t>令和 4年 4月 1日から令和 5年 3月31日まで</t>
    <phoneticPr fontId="1"/>
  </si>
  <si>
    <t>法人会計に係る機器保守料、コピーカウント料</t>
    <rPh sb="0" eb="6">
      <t>ホニカカ</t>
    </rPh>
    <rPh sb="7" eb="9">
      <t>キキ</t>
    </rPh>
    <rPh sb="9" eb="11">
      <t>ホシュ</t>
    </rPh>
    <rPh sb="11" eb="12">
      <t>リョウ</t>
    </rPh>
    <phoneticPr fontId="1"/>
  </si>
  <si>
    <t>　令和4年度における短期借入金の借入限度額は15,000千円とする。</t>
    <rPh sb="1" eb="3">
      <t>レイワ</t>
    </rPh>
    <phoneticPr fontId="1"/>
  </si>
  <si>
    <t>　エイジレス8コネクト4年間リース契約により令和3年11月～令和7年10月までの累計264,000円の債務を負担する。　令和4年度負担額66,000円</t>
    <rPh sb="12" eb="13">
      <t>ネン</t>
    </rPh>
    <rPh sb="13" eb="14">
      <t>カン</t>
    </rPh>
    <rPh sb="17" eb="19">
      <t>ケイヤク</t>
    </rPh>
    <rPh sb="22" eb="24">
      <t>レイワ</t>
    </rPh>
    <rPh sb="25" eb="26">
      <t>ネン</t>
    </rPh>
    <rPh sb="28" eb="29">
      <t>ガツ</t>
    </rPh>
    <rPh sb="30" eb="32">
      <t>レイワ</t>
    </rPh>
    <rPh sb="33" eb="34">
      <t>ネン</t>
    </rPh>
    <rPh sb="36" eb="37">
      <t>ツキ</t>
    </rPh>
    <rPh sb="40" eb="42">
      <t>ルイケイ</t>
    </rPh>
    <rPh sb="49" eb="50">
      <t>エン</t>
    </rPh>
    <rPh sb="51" eb="53">
      <t>サイム</t>
    </rPh>
    <rPh sb="54" eb="56">
      <t>フタン</t>
    </rPh>
    <rPh sb="60" eb="62">
      <t>レイワ</t>
    </rPh>
    <phoneticPr fontId="1"/>
  </si>
  <si>
    <t>　エイジレス8コネクト5年間リース契約により令和2年11月～令和7年10月までの累計2,340,000円の債務を負担する。　令和4年度負担額468,000円</t>
    <rPh sb="12" eb="13">
      <t>ネン</t>
    </rPh>
    <rPh sb="13" eb="14">
      <t>カン</t>
    </rPh>
    <rPh sb="17" eb="19">
      <t>ケイヤク</t>
    </rPh>
    <rPh sb="22" eb="24">
      <t>レイワ</t>
    </rPh>
    <rPh sb="25" eb="26">
      <t>ネン</t>
    </rPh>
    <rPh sb="28" eb="29">
      <t>ガツ</t>
    </rPh>
    <rPh sb="30" eb="32">
      <t>レイワ</t>
    </rPh>
    <rPh sb="33" eb="34">
      <t>ネン</t>
    </rPh>
    <rPh sb="36" eb="37">
      <t>ツキ</t>
    </rPh>
    <rPh sb="40" eb="42">
      <t>ルイケイ</t>
    </rPh>
    <rPh sb="51" eb="52">
      <t>エン</t>
    </rPh>
    <rPh sb="53" eb="55">
      <t>サイム</t>
    </rPh>
    <rPh sb="56" eb="58">
      <t>フタン</t>
    </rPh>
    <rPh sb="62" eb="64">
      <t>レイワ</t>
    </rPh>
    <phoneticPr fontId="1"/>
  </si>
  <si>
    <t>　シャープコピーリース料5年間リース契約により令和3年4月～令和8年3月までの累計840,000円の債務を負担する。　令和4年度負担額168,000円</t>
    <rPh sb="13" eb="14">
      <t>ネン</t>
    </rPh>
    <rPh sb="14" eb="15">
      <t>カン</t>
    </rPh>
    <rPh sb="18" eb="20">
      <t>ケイヤク</t>
    </rPh>
    <rPh sb="23" eb="25">
      <t>レイワ</t>
    </rPh>
    <rPh sb="26" eb="27">
      <t>ネン</t>
    </rPh>
    <rPh sb="28" eb="29">
      <t>ガツ</t>
    </rPh>
    <rPh sb="30" eb="32">
      <t>レイワ</t>
    </rPh>
    <rPh sb="33" eb="34">
      <t>ネン</t>
    </rPh>
    <rPh sb="35" eb="36">
      <t>ツキ</t>
    </rPh>
    <rPh sb="39" eb="41">
      <t>ルイケイ</t>
    </rPh>
    <rPh sb="48" eb="49">
      <t>エン</t>
    </rPh>
    <rPh sb="50" eb="52">
      <t>サイム</t>
    </rPh>
    <rPh sb="53" eb="55">
      <t>フタン</t>
    </rPh>
    <rPh sb="59" eb="61">
      <t>レイワ</t>
    </rPh>
    <phoneticPr fontId="1"/>
  </si>
  <si>
    <t>　NTTビジネスホンリース料7年間リース契約により平成28年11月～令和5年10月までの累計781,200円の債務を負担する。　令和4年度負担額111,600円</t>
    <rPh sb="1" eb="14">
      <t>エ</t>
    </rPh>
    <rPh sb="15" eb="17">
      <t>ネンカン</t>
    </rPh>
    <rPh sb="20" eb="22">
      <t>ケイヤク</t>
    </rPh>
    <rPh sb="25" eb="27">
      <t>ヘイセイ</t>
    </rPh>
    <rPh sb="29" eb="30">
      <t>ネン</t>
    </rPh>
    <rPh sb="32" eb="33">
      <t>ガツ</t>
    </rPh>
    <rPh sb="34" eb="36">
      <t>レイワ</t>
    </rPh>
    <rPh sb="37" eb="38">
      <t>ネン</t>
    </rPh>
    <rPh sb="40" eb="41">
      <t>ツキ</t>
    </rPh>
    <rPh sb="44" eb="46">
      <t>ルイケイ</t>
    </rPh>
    <rPh sb="53" eb="54">
      <t>エン</t>
    </rPh>
    <rPh sb="55" eb="57">
      <t>サイム</t>
    </rPh>
    <rPh sb="58" eb="60">
      <t>フタン</t>
    </rPh>
    <rPh sb="64" eb="66">
      <t>レイワ</t>
    </rPh>
    <phoneticPr fontId="1"/>
  </si>
  <si>
    <t>　車両リース料6年間リース契約により平成29年7月～令和5年6月までの累計1,267,488円の債務を負担する。　令和4年度負担額195,600円</t>
    <rPh sb="1" eb="7">
      <t>シ</t>
    </rPh>
    <rPh sb="8" eb="10">
      <t>ネンカン</t>
    </rPh>
    <rPh sb="13" eb="15">
      <t>ケイヤク</t>
    </rPh>
    <rPh sb="18" eb="20">
      <t>ヘイセイ</t>
    </rPh>
    <rPh sb="22" eb="23">
      <t>ネン</t>
    </rPh>
    <rPh sb="24" eb="25">
      <t>ガツ</t>
    </rPh>
    <rPh sb="26" eb="28">
      <t>レイワ</t>
    </rPh>
    <rPh sb="29" eb="30">
      <t>ネン</t>
    </rPh>
    <rPh sb="31" eb="32">
      <t>ツキ</t>
    </rPh>
    <rPh sb="35" eb="37">
      <t>ルイケイ</t>
    </rPh>
    <rPh sb="46" eb="47">
      <t>エン</t>
    </rPh>
    <rPh sb="48" eb="50">
      <t>サイム</t>
    </rPh>
    <rPh sb="51" eb="53">
      <t>フタン</t>
    </rPh>
    <rPh sb="57" eb="59">
      <t>レイワ</t>
    </rPh>
    <phoneticPr fontId="1"/>
  </si>
  <si>
    <t>　車両リース料6年間リース契約により平成31年4月～令和7年3月までの累計1,454,400円の債務を負担する。　令和4年度負担額242,400円</t>
    <rPh sb="1" eb="7">
      <t>シ</t>
    </rPh>
    <rPh sb="8" eb="10">
      <t>ネンカン</t>
    </rPh>
    <rPh sb="13" eb="15">
      <t>ケイヤク</t>
    </rPh>
    <rPh sb="18" eb="20">
      <t>ヘイセイ</t>
    </rPh>
    <rPh sb="22" eb="23">
      <t>ネン</t>
    </rPh>
    <rPh sb="24" eb="25">
      <t>ガツ</t>
    </rPh>
    <rPh sb="26" eb="28">
      <t>レイワ</t>
    </rPh>
    <rPh sb="29" eb="30">
      <t>ネン</t>
    </rPh>
    <rPh sb="31" eb="32">
      <t>ツキ</t>
    </rPh>
    <rPh sb="35" eb="37">
      <t>ルイケイ</t>
    </rPh>
    <rPh sb="46" eb="47">
      <t>エン</t>
    </rPh>
    <rPh sb="48" eb="50">
      <t>サイム</t>
    </rPh>
    <rPh sb="51" eb="53">
      <t>フタン</t>
    </rPh>
    <rPh sb="57" eb="59">
      <t>レイワ</t>
    </rPh>
    <phoneticPr fontId="1"/>
  </si>
  <si>
    <t>　車両リース料6年間リース契約により平成31年4月～令和7年3月までの累計1,454,400円の債務を負担する。　令和4年度負担額242,400円</t>
    <rPh sb="1" eb="7">
      <t>シ</t>
    </rPh>
    <rPh sb="7" eb="9">
      <t>ネンカン</t>
    </rPh>
    <rPh sb="12" eb="14">
      <t>ケイヤク</t>
    </rPh>
    <rPh sb="17" eb="19">
      <t>ヘイセイ</t>
    </rPh>
    <rPh sb="21" eb="22">
      <t>ネン</t>
    </rPh>
    <rPh sb="23" eb="24">
      <t>ガツ</t>
    </rPh>
    <rPh sb="25" eb="27">
      <t>レイワ</t>
    </rPh>
    <rPh sb="28" eb="29">
      <t>ネン</t>
    </rPh>
    <rPh sb="30" eb="31">
      <t>ツキ</t>
    </rPh>
    <rPh sb="34" eb="36">
      <t>ルイケイ</t>
    </rPh>
    <rPh sb="45" eb="46">
      <t>エン</t>
    </rPh>
    <rPh sb="47" eb="49">
      <t>サイム</t>
    </rPh>
    <rPh sb="50" eb="52">
      <t>フタン</t>
    </rPh>
    <rPh sb="56" eb="58">
      <t>レイワ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</si>
</sst>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&quot;△ &quot;#,##0"/>
  </numFmts>
  <fonts count="14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HGSｺﾞｼｯｸE"/>
      <family val="3"/>
      <charset val="128"/>
    </font>
    <font>
      <sz val="14"/>
      <name val="HGSｺﾞｼｯｸE"/>
      <family val="3"/>
      <charset val="128"/>
    </font>
    <font>
      <sz val="11"/>
      <name val="HGPｺﾞｼｯｸE"/>
      <family val="3"/>
      <charset val="128"/>
    </font>
    <font>
      <sz val="14"/>
      <name val="HGPｺﾞｼｯｸE"/>
      <family val="3"/>
      <charset val="128"/>
    </font>
    <font>
      <sz val="11"/>
      <color rgb="FF000000"/>
      <name val="HGPｺﾞｼｯｸE"/>
      <family val="3"/>
      <charset val="128"/>
    </font>
    <font>
      <sz val="10.5"/>
      <color theme="1"/>
      <name val="HGPｺﾞｼｯｸE"/>
      <family val="3"/>
      <charset val="128"/>
    </font>
    <font>
      <sz val="11"/>
      <color theme="1"/>
      <name val="HGPｺﾞｼｯｸE"/>
      <family val="3"/>
      <charset val="128"/>
    </font>
    <font>
      <sz val="6.5"/>
      <name val="HGSｺﾞｼｯｸE"/>
      <family val="3"/>
      <charset val="128"/>
    </font>
    <font>
      <sz val="18"/>
      <name val="HGPｺﾞｼｯｸE"/>
      <family val="3"/>
      <charset val="128"/>
    </font>
    <font>
      <sz val="10"/>
      <name val="HGPｺﾞｼｯｸE"/>
      <family val="3"/>
      <charset val="128"/>
    </font>
    <font>
      <sz val="8"/>
      <name val="HGPｺﾞｼｯｸE"/>
      <family val="3"/>
      <charset val="128"/>
    </font>
    <font>
      <sz val="7"/>
      <name val="HGPｺﾞｼｯｸE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9">
    <xf numFmtId="0" fontId="0" fillId="0" borderId="0" xfId="0"/>
    <xf numFmtId="0" fontId="2" fillId="0" borderId="0" xfId="0" applyFont="1" applyAlignment="1">
      <alignment horizontal="centerContinuous" vertical="center"/>
    </xf>
    <xf numFmtId="0" fontId="2" fillId="0" borderId="0" xfId="0" applyFont="1" applyAlignment="1">
      <alignment horizontal="right" vertical="center"/>
    </xf>
    <xf numFmtId="176" fontId="2" fillId="0" borderId="0" xfId="0" applyNumberFormat="1" applyFont="1" applyAlignment="1">
      <alignment vertical="center"/>
    </xf>
    <xf numFmtId="0" fontId="4" fillId="0" borderId="0" xfId="0" applyFont="1"/>
    <xf numFmtId="0" fontId="4" fillId="0" borderId="0" xfId="0" applyFont="1" applyAlignment="1">
      <alignment horizontal="centerContinuous"/>
    </xf>
    <xf numFmtId="0" fontId="5" fillId="0" borderId="0" xfId="0" applyFont="1" applyAlignment="1">
      <alignment horizontal="centerContinuous"/>
    </xf>
    <xf numFmtId="0" fontId="4" fillId="0" borderId="0" xfId="0" applyFont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5" xfId="0" applyFont="1" applyBorder="1" applyAlignment="1">
      <alignment horizontal="right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0" borderId="1" xfId="0" applyFont="1" applyBorder="1"/>
    <xf numFmtId="0" fontId="4" fillId="0" borderId="2" xfId="0" applyFont="1" applyBorder="1"/>
    <xf numFmtId="0" fontId="4" fillId="0" borderId="3" xfId="0" applyFont="1" applyBorder="1"/>
    <xf numFmtId="176" fontId="4" fillId="0" borderId="2" xfId="0" applyNumberFormat="1" applyFont="1" applyBorder="1"/>
    <xf numFmtId="176" fontId="4" fillId="0" borderId="0" xfId="0" applyNumberFormat="1" applyFont="1"/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7" fillId="0" borderId="0" xfId="0" applyFont="1" applyAlignment="1">
      <alignment horizontal="left" vertical="center" wrapText="1"/>
    </xf>
    <xf numFmtId="176" fontId="4" fillId="0" borderId="3" xfId="0" applyNumberFormat="1" applyFont="1" applyBorder="1"/>
    <xf numFmtId="0" fontId="0" fillId="0" borderId="9" xfId="0" applyBorder="1"/>
    <xf numFmtId="0" fontId="0" fillId="0" borderId="3" xfId="0" applyBorder="1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centerContinuous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176" fontId="2" fillId="0" borderId="2" xfId="0" applyNumberFormat="1" applyFont="1" applyBorder="1" applyAlignment="1">
      <alignment vertical="center"/>
    </xf>
    <xf numFmtId="176" fontId="9" fillId="0" borderId="2" xfId="0" applyNumberFormat="1" applyFont="1" applyBorder="1" applyAlignment="1">
      <alignment vertical="center"/>
    </xf>
    <xf numFmtId="176" fontId="9" fillId="0" borderId="0" xfId="0" applyNumberFormat="1" applyFont="1" applyAlignment="1">
      <alignment horizontal="center" vertical="center"/>
    </xf>
    <xf numFmtId="0" fontId="9" fillId="0" borderId="1" xfId="0" applyFont="1" applyBorder="1" applyAlignment="1">
      <alignment vertical="center"/>
    </xf>
    <xf numFmtId="0" fontId="9" fillId="0" borderId="2" xfId="0" applyFont="1" applyBorder="1" applyAlignment="1">
      <alignment vertical="center"/>
    </xf>
    <xf numFmtId="0" fontId="9" fillId="0" borderId="3" xfId="0" applyFont="1" applyBorder="1" applyAlignment="1">
      <alignment vertical="center"/>
    </xf>
    <xf numFmtId="176" fontId="9" fillId="0" borderId="3" xfId="0" applyNumberFormat="1" applyFont="1" applyBorder="1" applyAlignment="1">
      <alignment vertical="center"/>
    </xf>
    <xf numFmtId="176" fontId="9" fillId="0" borderId="0" xfId="0" applyNumberFormat="1" applyFont="1" applyAlignment="1">
      <alignment vertical="center"/>
    </xf>
    <xf numFmtId="0" fontId="4" fillId="0" borderId="0" xfId="0" applyNumberFormat="1" applyFont="1" applyAlignment="1">
      <alignment vertical="center"/>
    </xf>
    <xf numFmtId="0" fontId="4" fillId="0" borderId="0" xfId="0" applyNumberFormat="1" applyFont="1" applyAlignment="1">
      <alignment horizontal="centerContinuous" vertical="center"/>
    </xf>
    <xf numFmtId="0" fontId="10" fillId="0" borderId="0" xfId="0" applyFont="1" applyAlignment="1">
      <alignment horizontal="centerContinuous" vertical="center"/>
    </xf>
    <xf numFmtId="176" fontId="4" fillId="0" borderId="0" xfId="0" applyNumberFormat="1" applyFont="1" applyAlignment="1">
      <alignment horizontal="center" vertical="center"/>
    </xf>
    <xf numFmtId="0" fontId="5" fillId="0" borderId="0" xfId="0" applyNumberFormat="1" applyFont="1" applyAlignment="1">
      <alignment horizontal="centerContinuous" vertical="center"/>
    </xf>
    <xf numFmtId="0" fontId="4" fillId="0" borderId="0" xfId="0" applyFont="1" applyAlignment="1">
      <alignment horizontal="centerContinuous" vertical="center"/>
    </xf>
    <xf numFmtId="0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4" fillId="0" borderId="0" xfId="0" applyNumberFormat="1" applyFont="1" applyAlignment="1">
      <alignment horizontal="right" vertical="center"/>
    </xf>
    <xf numFmtId="0" fontId="11" fillId="2" borderId="4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11" fillId="0" borderId="1" xfId="0" applyNumberFormat="1" applyFont="1" applyBorder="1" applyAlignment="1">
      <alignment vertical="center"/>
    </xf>
    <xf numFmtId="0" fontId="11" fillId="0" borderId="2" xfId="0" applyNumberFormat="1" applyFont="1" applyBorder="1" applyAlignment="1">
      <alignment vertical="center"/>
    </xf>
    <xf numFmtId="0" fontId="11" fillId="0" borderId="3" xfId="0" applyNumberFormat="1" applyFont="1" applyBorder="1" applyAlignment="1">
      <alignment vertical="center"/>
    </xf>
    <xf numFmtId="176" fontId="11" fillId="0" borderId="4" xfId="0" applyNumberFormat="1" applyFont="1" applyBorder="1" applyAlignment="1">
      <alignment vertical="center"/>
    </xf>
    <xf numFmtId="176" fontId="12" fillId="0" borderId="4" xfId="0" applyNumberFormat="1" applyFont="1" applyBorder="1" applyAlignment="1">
      <alignment vertical="center"/>
    </xf>
    <xf numFmtId="176" fontId="4" fillId="0" borderId="0" xfId="0" applyNumberFormat="1" applyFont="1" applyAlignment="1">
      <alignment vertical="center"/>
    </xf>
    <xf numFmtId="176" fontId="12" fillId="0" borderId="4" xfId="0" applyNumberFormat="1" applyFont="1" applyBorder="1" applyAlignment="1">
      <alignment horizontal="left" vertical="center" wrapText="1"/>
    </xf>
    <xf numFmtId="176" fontId="12" fillId="0" borderId="4" xfId="0" applyNumberFormat="1" applyFont="1" applyBorder="1" applyAlignment="1">
      <alignment vertical="center" wrapText="1"/>
    </xf>
    <xf numFmtId="176" fontId="13" fillId="0" borderId="4" xfId="0" applyNumberFormat="1" applyFont="1" applyBorder="1" applyAlignment="1">
      <alignment vertical="center"/>
    </xf>
    <xf numFmtId="176" fontId="13" fillId="0" borderId="4" xfId="0" applyNumberFormat="1" applyFont="1" applyBorder="1" applyAlignment="1">
      <alignment vertical="center" wrapText="1"/>
    </xf>
    <xf numFmtId="176" fontId="4" fillId="0" borderId="4" xfId="0" applyNumberFormat="1" applyFont="1" applyBorder="1" applyAlignment="1">
      <alignment vertical="center"/>
    </xf>
    <xf numFmtId="176" fontId="11" fillId="0" borderId="2" xfId="0" applyNumberFormat="1" applyFont="1" applyBorder="1"/>
    <xf numFmtId="176" fontId="11" fillId="0" borderId="12" xfId="0" applyNumberFormat="1" applyFont="1" applyBorder="1" applyAlignment="1">
      <alignment vertical="center"/>
    </xf>
    <xf numFmtId="176" fontId="11" fillId="0" borderId="13" xfId="0" applyNumberFormat="1" applyFont="1" applyBorder="1" applyAlignment="1">
      <alignment vertical="center"/>
    </xf>
    <xf numFmtId="176" fontId="11" fillId="0" borderId="4" xfId="0" applyNumberFormat="1" applyFont="1" applyBorder="1"/>
    <xf numFmtId="0" fontId="11" fillId="2" borderId="1" xfId="0" applyNumberFormat="1" applyFont="1" applyFill="1" applyBorder="1" applyAlignment="1">
      <alignment horizontal="center" vertical="center"/>
    </xf>
    <xf numFmtId="0" fontId="11" fillId="2" borderId="2" xfId="0" applyNumberFormat="1" applyFont="1" applyFill="1" applyBorder="1" applyAlignment="1">
      <alignment horizontal="center" vertical="center"/>
    </xf>
    <xf numFmtId="0" fontId="11" fillId="2" borderId="3" xfId="0" applyNumberFormat="1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10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11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13"/>
  <sheetViews>
    <sheetView tabSelected="1" view="pageLayout" zoomScaleNormal="100" workbookViewId="0">
      <selection activeCell="F16" sqref="F16"/>
    </sheetView>
  </sheetViews>
  <sheetFormatPr defaultColWidth="5.875" defaultRowHeight="13.5" x14ac:dyDescent="0.15"/>
  <cols>
    <col min="1" max="4" width="2.625" style="45" customWidth="1"/>
    <col min="5" max="5" width="22.625" style="45" customWidth="1"/>
    <col min="6" max="8" width="12.75" style="61" customWidth="1"/>
    <col min="9" max="9" width="30.75" style="61" customWidth="1"/>
    <col min="10" max="16384" width="5.875" style="61"/>
  </cols>
  <sheetData>
    <row r="1" spans="1:9" s="48" customFormat="1" ht="20.100000000000001" customHeight="1" x14ac:dyDescent="0.15">
      <c r="A1" s="45" t="s">
        <v>5</v>
      </c>
      <c r="B1" s="46"/>
      <c r="C1" s="46"/>
      <c r="D1" s="46"/>
      <c r="E1" s="46"/>
      <c r="F1" s="46"/>
      <c r="G1" s="46"/>
      <c r="H1" s="46"/>
      <c r="I1" s="47"/>
    </row>
    <row r="2" spans="1:9" s="48" customFormat="1" ht="17.25" x14ac:dyDescent="0.15">
      <c r="A2" s="49" t="s">
        <v>183</v>
      </c>
      <c r="B2" s="49"/>
      <c r="C2" s="49"/>
      <c r="D2" s="49"/>
      <c r="E2" s="49"/>
      <c r="F2" s="49"/>
      <c r="G2" s="49"/>
      <c r="H2" s="49"/>
      <c r="I2" s="50"/>
    </row>
    <row r="3" spans="1:9" s="48" customFormat="1" ht="20.100000000000001" customHeight="1" x14ac:dyDescent="0.15">
      <c r="A3" s="46" t="s">
        <v>184</v>
      </c>
      <c r="B3" s="46"/>
      <c r="C3" s="46"/>
      <c r="D3" s="46"/>
      <c r="E3" s="46"/>
      <c r="F3" s="46"/>
      <c r="G3" s="46"/>
      <c r="H3" s="46"/>
      <c r="I3" s="50"/>
    </row>
    <row r="4" spans="1:9" s="48" customFormat="1" ht="20.100000000000001" customHeight="1" x14ac:dyDescent="0.15">
      <c r="A4" s="45"/>
      <c r="B4" s="45"/>
      <c r="C4" s="51"/>
      <c r="D4" s="51"/>
      <c r="E4" s="51"/>
      <c r="F4" s="51"/>
      <c r="G4" s="51"/>
      <c r="H4" s="51"/>
      <c r="I4" s="52"/>
    </row>
    <row r="5" spans="1:9" s="48" customFormat="1" x14ac:dyDescent="0.15">
      <c r="A5" s="51"/>
      <c r="B5" s="51"/>
      <c r="C5" s="51"/>
      <c r="D5" s="51"/>
      <c r="E5" s="51"/>
      <c r="F5" s="51"/>
      <c r="G5" s="51"/>
      <c r="H5" s="53"/>
      <c r="I5" s="52" t="s">
        <v>89</v>
      </c>
    </row>
    <row r="6" spans="1:9" s="48" customFormat="1" ht="14.25" customHeight="1" x14ac:dyDescent="0.15">
      <c r="A6" s="71" t="s">
        <v>1</v>
      </c>
      <c r="B6" s="72"/>
      <c r="C6" s="72"/>
      <c r="D6" s="72"/>
      <c r="E6" s="73"/>
      <c r="F6" s="54" t="s">
        <v>2</v>
      </c>
      <c r="G6" s="54" t="s">
        <v>3</v>
      </c>
      <c r="H6" s="54" t="s">
        <v>4</v>
      </c>
      <c r="I6" s="55" t="s">
        <v>90</v>
      </c>
    </row>
    <row r="7" spans="1:9" x14ac:dyDescent="0.15">
      <c r="A7" s="56" t="s">
        <v>6</v>
      </c>
      <c r="B7" s="57"/>
      <c r="C7" s="57"/>
      <c r="D7" s="57"/>
      <c r="E7" s="58"/>
      <c r="F7" s="59"/>
      <c r="G7" s="59"/>
      <c r="H7" s="59"/>
      <c r="I7" s="60"/>
    </row>
    <row r="8" spans="1:9" x14ac:dyDescent="0.15">
      <c r="A8" s="56" t="s">
        <v>7</v>
      </c>
      <c r="B8" s="57"/>
      <c r="C8" s="57"/>
      <c r="D8" s="57"/>
      <c r="E8" s="58"/>
      <c r="F8" s="59"/>
      <c r="G8" s="59"/>
      <c r="H8" s="59"/>
      <c r="I8" s="60"/>
    </row>
    <row r="9" spans="1:9" x14ac:dyDescent="0.15">
      <c r="A9" s="56"/>
      <c r="B9" s="57" t="s">
        <v>8</v>
      </c>
      <c r="C9" s="57"/>
      <c r="D9" s="57"/>
      <c r="E9" s="58"/>
      <c r="F9" s="59"/>
      <c r="G9" s="59"/>
      <c r="H9" s="59"/>
      <c r="I9" s="60"/>
    </row>
    <row r="10" spans="1:9" x14ac:dyDescent="0.15">
      <c r="A10" s="56"/>
      <c r="B10" s="57"/>
      <c r="C10" s="57" t="s">
        <v>9</v>
      </c>
      <c r="D10" s="57"/>
      <c r="E10" s="58"/>
      <c r="F10" s="67">
        <f>SUM(F11:F13)</f>
        <v>123000000</v>
      </c>
      <c r="G10" s="59">
        <v>146000000</v>
      </c>
      <c r="H10" s="67">
        <f>F10-G10</f>
        <v>-23000000</v>
      </c>
      <c r="I10" s="60"/>
    </row>
    <row r="11" spans="1:9" x14ac:dyDescent="0.15">
      <c r="A11" s="56"/>
      <c r="B11" s="57"/>
      <c r="C11" s="57"/>
      <c r="D11" s="57" t="s">
        <v>10</v>
      </c>
      <c r="E11" s="58"/>
      <c r="F11" s="67">
        <v>100000000</v>
      </c>
      <c r="G11" s="59">
        <v>120000000</v>
      </c>
      <c r="H11" s="67">
        <f t="shared" ref="H11:H74" si="0">F11-G11</f>
        <v>-20000000</v>
      </c>
      <c r="I11" s="60"/>
    </row>
    <row r="12" spans="1:9" x14ac:dyDescent="0.15">
      <c r="A12" s="56"/>
      <c r="B12" s="57"/>
      <c r="C12" s="57"/>
      <c r="D12" s="57" t="s">
        <v>11</v>
      </c>
      <c r="E12" s="58"/>
      <c r="F12" s="67">
        <v>8000000</v>
      </c>
      <c r="G12" s="59">
        <v>8000000</v>
      </c>
      <c r="H12" s="67">
        <f t="shared" si="0"/>
        <v>0</v>
      </c>
      <c r="I12" s="60"/>
    </row>
    <row r="13" spans="1:9" x14ac:dyDescent="0.15">
      <c r="A13" s="56"/>
      <c r="B13" s="57"/>
      <c r="C13" s="57"/>
      <c r="D13" s="57" t="s">
        <v>12</v>
      </c>
      <c r="E13" s="58"/>
      <c r="F13" s="67">
        <v>15000000</v>
      </c>
      <c r="G13" s="59">
        <v>18000000</v>
      </c>
      <c r="H13" s="67">
        <f t="shared" si="0"/>
        <v>-3000000</v>
      </c>
      <c r="I13" s="60"/>
    </row>
    <row r="14" spans="1:9" x14ac:dyDescent="0.15">
      <c r="A14" s="56"/>
      <c r="B14" s="57"/>
      <c r="C14" s="57" t="s">
        <v>13</v>
      </c>
      <c r="D14" s="57"/>
      <c r="E14" s="58"/>
      <c r="F14" s="67">
        <v>792000</v>
      </c>
      <c r="G14" s="59">
        <v>960000</v>
      </c>
      <c r="H14" s="67">
        <f t="shared" si="0"/>
        <v>-168000</v>
      </c>
      <c r="I14" s="60"/>
    </row>
    <row r="15" spans="1:9" x14ac:dyDescent="0.15">
      <c r="A15" s="56"/>
      <c r="B15" s="57"/>
      <c r="C15" s="57"/>
      <c r="D15" s="57" t="s">
        <v>13</v>
      </c>
      <c r="E15" s="58"/>
      <c r="F15" s="67">
        <v>792000</v>
      </c>
      <c r="G15" s="59">
        <v>960000</v>
      </c>
      <c r="H15" s="67">
        <f t="shared" si="0"/>
        <v>-168000</v>
      </c>
      <c r="I15" s="60"/>
    </row>
    <row r="16" spans="1:9" x14ac:dyDescent="0.15">
      <c r="A16" s="56"/>
      <c r="B16" s="57"/>
      <c r="C16" s="57" t="s">
        <v>14</v>
      </c>
      <c r="D16" s="57"/>
      <c r="E16" s="58"/>
      <c r="F16" s="67">
        <f>SUM(F17:F18)</f>
        <v>87305000</v>
      </c>
      <c r="G16" s="59">
        <v>77646000</v>
      </c>
      <c r="H16" s="67">
        <f t="shared" si="0"/>
        <v>9659000</v>
      </c>
      <c r="I16" s="60"/>
    </row>
    <row r="17" spans="1:9" x14ac:dyDescent="0.15">
      <c r="A17" s="56"/>
      <c r="B17" s="57"/>
      <c r="C17" s="57"/>
      <c r="D17" s="57" t="s">
        <v>15</v>
      </c>
      <c r="E17" s="58"/>
      <c r="F17" s="67">
        <v>75646926</v>
      </c>
      <c r="G17" s="59">
        <v>73011000</v>
      </c>
      <c r="H17" s="67">
        <f t="shared" si="0"/>
        <v>2635926</v>
      </c>
      <c r="I17" s="60" t="s">
        <v>91</v>
      </c>
    </row>
    <row r="18" spans="1:9" x14ac:dyDescent="0.15">
      <c r="A18" s="56"/>
      <c r="B18" s="57"/>
      <c r="C18" s="57"/>
      <c r="D18" s="57" t="s">
        <v>16</v>
      </c>
      <c r="E18" s="58"/>
      <c r="F18" s="67">
        <v>11658074</v>
      </c>
      <c r="G18" s="59">
        <v>4635000</v>
      </c>
      <c r="H18" s="67">
        <f t="shared" si="0"/>
        <v>7023074</v>
      </c>
      <c r="I18" s="60" t="s">
        <v>92</v>
      </c>
    </row>
    <row r="19" spans="1:9" x14ac:dyDescent="0.15">
      <c r="A19" s="56"/>
      <c r="B19" s="57"/>
      <c r="C19" s="57" t="s">
        <v>17</v>
      </c>
      <c r="D19" s="57"/>
      <c r="E19" s="58"/>
      <c r="F19" s="67">
        <v>700000</v>
      </c>
      <c r="G19" s="59">
        <v>700000</v>
      </c>
      <c r="H19" s="67">
        <f t="shared" si="0"/>
        <v>0</v>
      </c>
      <c r="I19" s="60"/>
    </row>
    <row r="20" spans="1:9" x14ac:dyDescent="0.15">
      <c r="A20" s="56"/>
      <c r="B20" s="57"/>
      <c r="C20" s="57"/>
      <c r="D20" s="57" t="s">
        <v>18</v>
      </c>
      <c r="E20" s="58"/>
      <c r="F20" s="67">
        <v>700000</v>
      </c>
      <c r="G20" s="59">
        <v>700000</v>
      </c>
      <c r="H20" s="67">
        <f t="shared" si="0"/>
        <v>0</v>
      </c>
      <c r="I20" s="60"/>
    </row>
    <row r="21" spans="1:9" x14ac:dyDescent="0.15">
      <c r="A21" s="56"/>
      <c r="B21" s="57"/>
      <c r="C21" s="57" t="s">
        <v>19</v>
      </c>
      <c r="D21" s="57"/>
      <c r="E21" s="58"/>
      <c r="F21" s="67">
        <v>25800000</v>
      </c>
      <c r="G21" s="59">
        <v>28678000</v>
      </c>
      <c r="H21" s="67">
        <f t="shared" si="0"/>
        <v>-2878000</v>
      </c>
      <c r="I21" s="60"/>
    </row>
    <row r="22" spans="1:9" x14ac:dyDescent="0.15">
      <c r="A22" s="56"/>
      <c r="B22" s="57"/>
      <c r="C22" s="57"/>
      <c r="D22" s="57" t="s">
        <v>20</v>
      </c>
      <c r="E22" s="58"/>
      <c r="F22" s="67">
        <v>12900000</v>
      </c>
      <c r="G22" s="59">
        <v>14339000</v>
      </c>
      <c r="H22" s="67">
        <f t="shared" si="0"/>
        <v>-1439000</v>
      </c>
      <c r="I22" s="60" t="s">
        <v>93</v>
      </c>
    </row>
    <row r="23" spans="1:9" x14ac:dyDescent="0.15">
      <c r="A23" s="56"/>
      <c r="B23" s="57"/>
      <c r="C23" s="57"/>
      <c r="D23" s="57" t="s">
        <v>21</v>
      </c>
      <c r="E23" s="58"/>
      <c r="F23" s="67">
        <v>12900000</v>
      </c>
      <c r="G23" s="59">
        <v>14339000</v>
      </c>
      <c r="H23" s="67">
        <f t="shared" si="0"/>
        <v>-1439000</v>
      </c>
      <c r="I23" s="60" t="s">
        <v>94</v>
      </c>
    </row>
    <row r="24" spans="1:9" x14ac:dyDescent="0.15">
      <c r="A24" s="56"/>
      <c r="B24" s="57"/>
      <c r="C24" s="57" t="s">
        <v>22</v>
      </c>
      <c r="D24" s="57"/>
      <c r="E24" s="58"/>
      <c r="F24" s="67">
        <v>110000</v>
      </c>
      <c r="G24" s="59">
        <v>110000</v>
      </c>
      <c r="H24" s="67">
        <f t="shared" si="0"/>
        <v>0</v>
      </c>
      <c r="I24" s="60"/>
    </row>
    <row r="25" spans="1:9" x14ac:dyDescent="0.15">
      <c r="A25" s="56"/>
      <c r="B25" s="57"/>
      <c r="C25" s="57"/>
      <c r="D25" s="57" t="s">
        <v>23</v>
      </c>
      <c r="E25" s="58"/>
      <c r="F25" s="67">
        <v>10000</v>
      </c>
      <c r="G25" s="59">
        <v>10000</v>
      </c>
      <c r="H25" s="67">
        <f t="shared" si="0"/>
        <v>0</v>
      </c>
      <c r="I25" s="60" t="s">
        <v>95</v>
      </c>
    </row>
    <row r="26" spans="1:9" x14ac:dyDescent="0.15">
      <c r="A26" s="56"/>
      <c r="B26" s="57"/>
      <c r="C26" s="57"/>
      <c r="D26" s="57" t="s">
        <v>22</v>
      </c>
      <c r="E26" s="58"/>
      <c r="F26" s="67">
        <v>100000</v>
      </c>
      <c r="G26" s="68">
        <v>100000</v>
      </c>
      <c r="H26" s="67">
        <f t="shared" si="0"/>
        <v>0</v>
      </c>
      <c r="I26" s="60" t="s">
        <v>96</v>
      </c>
    </row>
    <row r="27" spans="1:9" x14ac:dyDescent="0.15">
      <c r="A27" s="56"/>
      <c r="B27" s="57"/>
      <c r="C27" s="57" t="s">
        <v>24</v>
      </c>
      <c r="D27" s="57"/>
      <c r="E27" s="58"/>
      <c r="F27" s="67">
        <f>SUM(F10,F14,F16,F19,F21,F24)</f>
        <v>237707000</v>
      </c>
      <c r="G27" s="70">
        <f>SUM(G10,G14,G16,G19,G21,G24)</f>
        <v>254094000</v>
      </c>
      <c r="H27" s="67">
        <f t="shared" si="0"/>
        <v>-16387000</v>
      </c>
      <c r="I27" s="60"/>
    </row>
    <row r="28" spans="1:9" x14ac:dyDescent="0.15">
      <c r="A28" s="56"/>
      <c r="B28" s="57" t="s">
        <v>25</v>
      </c>
      <c r="C28" s="57"/>
      <c r="D28" s="57"/>
      <c r="E28" s="58"/>
      <c r="F28" s="59"/>
      <c r="G28" s="69"/>
      <c r="H28" s="67">
        <f t="shared" si="0"/>
        <v>0</v>
      </c>
      <c r="I28" s="60"/>
    </row>
    <row r="29" spans="1:9" x14ac:dyDescent="0.15">
      <c r="A29" s="56"/>
      <c r="B29" s="57"/>
      <c r="C29" s="57" t="s">
        <v>26</v>
      </c>
      <c r="D29" s="57"/>
      <c r="E29" s="58"/>
      <c r="F29" s="70">
        <f>SUM(F30:F58)</f>
        <v>228301065</v>
      </c>
      <c r="G29" s="70">
        <v>253950952</v>
      </c>
      <c r="H29" s="67">
        <f t="shared" si="0"/>
        <v>-25649887</v>
      </c>
      <c r="I29" s="60"/>
    </row>
    <row r="30" spans="1:9" x14ac:dyDescent="0.15">
      <c r="A30" s="56"/>
      <c r="B30" s="57"/>
      <c r="C30" s="57"/>
      <c r="D30" s="57" t="s">
        <v>27</v>
      </c>
      <c r="E30" s="58"/>
      <c r="F30" s="70">
        <v>100000000</v>
      </c>
      <c r="G30" s="70">
        <v>120000000</v>
      </c>
      <c r="H30" s="67">
        <f t="shared" si="0"/>
        <v>-20000000</v>
      </c>
      <c r="I30" s="62" t="s">
        <v>97</v>
      </c>
    </row>
    <row r="31" spans="1:9" x14ac:dyDescent="0.15">
      <c r="A31" s="56"/>
      <c r="B31" s="57"/>
      <c r="C31" s="57"/>
      <c r="D31" s="57" t="s">
        <v>28</v>
      </c>
      <c r="E31" s="58"/>
      <c r="F31" s="70">
        <v>8000000</v>
      </c>
      <c r="G31" s="70">
        <v>8000000</v>
      </c>
      <c r="H31" s="67">
        <f t="shared" si="0"/>
        <v>0</v>
      </c>
      <c r="I31" s="60" t="s">
        <v>98</v>
      </c>
    </row>
    <row r="32" spans="1:9" x14ac:dyDescent="0.15">
      <c r="A32" s="56"/>
      <c r="B32" s="57"/>
      <c r="C32" s="57"/>
      <c r="D32" s="57" t="s">
        <v>29</v>
      </c>
      <c r="E32" s="58"/>
      <c r="F32" s="70">
        <v>51520000</v>
      </c>
      <c r="G32" s="70">
        <v>56923000</v>
      </c>
      <c r="H32" s="67">
        <f t="shared" si="0"/>
        <v>-5403000</v>
      </c>
      <c r="I32" s="63" t="s">
        <v>99</v>
      </c>
    </row>
    <row r="33" spans="1:9" x14ac:dyDescent="0.15">
      <c r="A33" s="56"/>
      <c r="B33" s="57"/>
      <c r="C33" s="57"/>
      <c r="D33" s="57" t="s">
        <v>30</v>
      </c>
      <c r="E33" s="58"/>
      <c r="F33" s="70">
        <v>302400</v>
      </c>
      <c r="G33" s="70">
        <v>302400</v>
      </c>
      <c r="H33" s="67">
        <f t="shared" si="0"/>
        <v>0</v>
      </c>
      <c r="I33" s="60" t="s">
        <v>100</v>
      </c>
    </row>
    <row r="34" spans="1:9" x14ac:dyDescent="0.15">
      <c r="A34" s="56"/>
      <c r="B34" s="57"/>
      <c r="C34" s="57"/>
      <c r="D34" s="57" t="s">
        <v>31</v>
      </c>
      <c r="E34" s="58"/>
      <c r="F34" s="70">
        <v>23024526</v>
      </c>
      <c r="G34" s="70">
        <v>25575159</v>
      </c>
      <c r="H34" s="67">
        <f t="shared" si="0"/>
        <v>-2550633</v>
      </c>
      <c r="I34" s="60" t="s">
        <v>101</v>
      </c>
    </row>
    <row r="35" spans="1:9" x14ac:dyDescent="0.15">
      <c r="A35" s="56"/>
      <c r="B35" s="57"/>
      <c r="C35" s="57"/>
      <c r="D35" s="57" t="s">
        <v>32</v>
      </c>
      <c r="E35" s="58"/>
      <c r="F35" s="70">
        <v>10224480</v>
      </c>
      <c r="G35" s="70">
        <v>6827400</v>
      </c>
      <c r="H35" s="67">
        <f t="shared" si="0"/>
        <v>3397080</v>
      </c>
      <c r="I35" s="63" t="s">
        <v>102</v>
      </c>
    </row>
    <row r="36" spans="1:9" x14ac:dyDescent="0.15">
      <c r="A36" s="56"/>
      <c r="B36" s="57"/>
      <c r="C36" s="57"/>
      <c r="D36" s="57" t="s">
        <v>33</v>
      </c>
      <c r="E36" s="58"/>
      <c r="F36" s="70">
        <v>5259542</v>
      </c>
      <c r="G36" s="70">
        <v>4562077</v>
      </c>
      <c r="H36" s="67">
        <f t="shared" si="0"/>
        <v>697465</v>
      </c>
      <c r="I36" s="63" t="s">
        <v>103</v>
      </c>
    </row>
    <row r="37" spans="1:9" x14ac:dyDescent="0.15">
      <c r="A37" s="56"/>
      <c r="B37" s="57"/>
      <c r="C37" s="57"/>
      <c r="D37" s="57" t="s">
        <v>34</v>
      </c>
      <c r="E37" s="58"/>
      <c r="F37" s="70">
        <v>2396424</v>
      </c>
      <c r="G37" s="70">
        <v>2562324</v>
      </c>
      <c r="H37" s="67">
        <f t="shared" si="0"/>
        <v>-165900</v>
      </c>
      <c r="I37" s="64" t="s">
        <v>104</v>
      </c>
    </row>
    <row r="38" spans="1:9" x14ac:dyDescent="0.15">
      <c r="A38" s="56"/>
      <c r="B38" s="57"/>
      <c r="C38" s="57"/>
      <c r="D38" s="57" t="s">
        <v>35</v>
      </c>
      <c r="E38" s="58"/>
      <c r="F38" s="70">
        <v>124800</v>
      </c>
      <c r="G38" s="70">
        <v>81500</v>
      </c>
      <c r="H38" s="67">
        <f t="shared" si="0"/>
        <v>43300</v>
      </c>
      <c r="I38" s="60" t="s">
        <v>105</v>
      </c>
    </row>
    <row r="39" spans="1:9" x14ac:dyDescent="0.15">
      <c r="A39" s="56"/>
      <c r="B39" s="57"/>
      <c r="C39" s="57"/>
      <c r="D39" s="57" t="s">
        <v>36</v>
      </c>
      <c r="E39" s="58"/>
      <c r="F39" s="70">
        <v>108000</v>
      </c>
      <c r="G39" s="70">
        <v>108000</v>
      </c>
      <c r="H39" s="67">
        <f t="shared" si="0"/>
        <v>0</v>
      </c>
      <c r="I39" s="65" t="s">
        <v>143</v>
      </c>
    </row>
    <row r="40" spans="1:9" x14ac:dyDescent="0.15">
      <c r="A40" s="56"/>
      <c r="B40" s="57"/>
      <c r="C40" s="57"/>
      <c r="D40" s="57" t="s">
        <v>37</v>
      </c>
      <c r="E40" s="58"/>
      <c r="F40" s="70">
        <v>163820</v>
      </c>
      <c r="G40" s="70">
        <v>419080</v>
      </c>
      <c r="H40" s="67">
        <f t="shared" si="0"/>
        <v>-255260</v>
      </c>
      <c r="I40" s="60" t="s">
        <v>106</v>
      </c>
    </row>
    <row r="41" spans="1:9" x14ac:dyDescent="0.15">
      <c r="A41" s="56"/>
      <c r="B41" s="57"/>
      <c r="C41" s="57"/>
      <c r="D41" s="57" t="s">
        <v>38</v>
      </c>
      <c r="E41" s="58"/>
      <c r="F41" s="70">
        <v>1624460</v>
      </c>
      <c r="G41" s="70">
        <v>2626716</v>
      </c>
      <c r="H41" s="67">
        <f t="shared" si="0"/>
        <v>-1002256</v>
      </c>
      <c r="I41" s="60" t="s">
        <v>107</v>
      </c>
    </row>
    <row r="42" spans="1:9" x14ac:dyDescent="0.15">
      <c r="A42" s="56"/>
      <c r="B42" s="57"/>
      <c r="C42" s="57"/>
      <c r="D42" s="57" t="s">
        <v>39</v>
      </c>
      <c r="E42" s="58"/>
      <c r="F42" s="70">
        <v>107999</v>
      </c>
      <c r="G42" s="70">
        <v>107999</v>
      </c>
      <c r="H42" s="67">
        <f t="shared" si="0"/>
        <v>0</v>
      </c>
      <c r="I42" s="60" t="s">
        <v>144</v>
      </c>
    </row>
    <row r="43" spans="1:9" x14ac:dyDescent="0.15">
      <c r="A43" s="56"/>
      <c r="B43" s="57"/>
      <c r="C43" s="57"/>
      <c r="D43" s="57" t="s">
        <v>40</v>
      </c>
      <c r="E43" s="58"/>
      <c r="F43" s="70">
        <v>744000</v>
      </c>
      <c r="G43" s="70">
        <v>744000</v>
      </c>
      <c r="H43" s="67">
        <f t="shared" si="0"/>
        <v>0</v>
      </c>
      <c r="I43" s="63" t="s">
        <v>108</v>
      </c>
    </row>
    <row r="44" spans="1:9" x14ac:dyDescent="0.15">
      <c r="A44" s="56"/>
      <c r="B44" s="57"/>
      <c r="C44" s="57"/>
      <c r="D44" s="57" t="s">
        <v>41</v>
      </c>
      <c r="E44" s="58"/>
      <c r="F44" s="70">
        <v>3960000</v>
      </c>
      <c r="G44" s="70">
        <v>3490000</v>
      </c>
      <c r="H44" s="67">
        <f t="shared" si="0"/>
        <v>470000</v>
      </c>
      <c r="I44" s="63" t="s">
        <v>109</v>
      </c>
    </row>
    <row r="45" spans="1:9" x14ac:dyDescent="0.15">
      <c r="A45" s="56"/>
      <c r="B45" s="57"/>
      <c r="C45" s="57"/>
      <c r="D45" s="57" t="s">
        <v>42</v>
      </c>
      <c r="E45" s="58"/>
      <c r="F45" s="70">
        <v>850000</v>
      </c>
      <c r="G45" s="70">
        <v>820000</v>
      </c>
      <c r="H45" s="67">
        <f t="shared" si="0"/>
        <v>30000</v>
      </c>
      <c r="I45" s="64" t="s">
        <v>110</v>
      </c>
    </row>
    <row r="46" spans="1:9" x14ac:dyDescent="0.15">
      <c r="A46" s="56"/>
      <c r="B46" s="57"/>
      <c r="C46" s="57"/>
      <c r="D46" s="57" t="s">
        <v>43</v>
      </c>
      <c r="E46" s="58"/>
      <c r="F46" s="59">
        <v>1394705</v>
      </c>
      <c r="G46" s="59">
        <v>1158505</v>
      </c>
      <c r="H46" s="67">
        <f t="shared" si="0"/>
        <v>236200</v>
      </c>
      <c r="I46" s="65" t="s">
        <v>111</v>
      </c>
    </row>
    <row r="47" spans="1:9" x14ac:dyDescent="0.15">
      <c r="A47" s="56"/>
      <c r="B47" s="57"/>
      <c r="C47" s="57"/>
      <c r="D47" s="57" t="s">
        <v>44</v>
      </c>
      <c r="E47" s="58"/>
      <c r="F47" s="70">
        <v>1280640</v>
      </c>
      <c r="G47" s="70">
        <v>1751332</v>
      </c>
      <c r="H47" s="67">
        <f t="shared" si="0"/>
        <v>-470692</v>
      </c>
      <c r="I47" s="65" t="s">
        <v>112</v>
      </c>
    </row>
    <row r="48" spans="1:9" x14ac:dyDescent="0.15">
      <c r="A48" s="56"/>
      <c r="B48" s="57"/>
      <c r="C48" s="57"/>
      <c r="D48" s="57" t="s">
        <v>45</v>
      </c>
      <c r="E48" s="58"/>
      <c r="F48" s="70">
        <v>3559960</v>
      </c>
      <c r="G48" s="70">
        <v>3798001</v>
      </c>
      <c r="H48" s="67">
        <f t="shared" si="0"/>
        <v>-238041</v>
      </c>
      <c r="I48" s="65" t="s">
        <v>113</v>
      </c>
    </row>
    <row r="49" spans="1:9" ht="19.5" x14ac:dyDescent="0.15">
      <c r="A49" s="56"/>
      <c r="B49" s="57"/>
      <c r="C49" s="57"/>
      <c r="D49" s="57" t="s">
        <v>46</v>
      </c>
      <c r="E49" s="58"/>
      <c r="F49" s="59">
        <v>1202259</v>
      </c>
      <c r="G49" s="59">
        <v>1379925</v>
      </c>
      <c r="H49" s="67">
        <f t="shared" si="0"/>
        <v>-177666</v>
      </c>
      <c r="I49" s="65" t="s">
        <v>114</v>
      </c>
    </row>
    <row r="50" spans="1:9" x14ac:dyDescent="0.15">
      <c r="A50" s="56"/>
      <c r="B50" s="57"/>
      <c r="C50" s="57"/>
      <c r="D50" s="57" t="s">
        <v>47</v>
      </c>
      <c r="E50" s="58"/>
      <c r="F50" s="70">
        <v>1397000</v>
      </c>
      <c r="G50" s="70">
        <v>1397000</v>
      </c>
      <c r="H50" s="67">
        <f t="shared" si="0"/>
        <v>0</v>
      </c>
      <c r="I50" s="60" t="s">
        <v>115</v>
      </c>
    </row>
    <row r="51" spans="1:9" x14ac:dyDescent="0.15">
      <c r="A51" s="56"/>
      <c r="B51" s="57"/>
      <c r="C51" s="57"/>
      <c r="D51" s="57" t="s">
        <v>48</v>
      </c>
      <c r="E51" s="58"/>
      <c r="F51" s="70">
        <v>32400</v>
      </c>
      <c r="G51" s="70">
        <v>32400</v>
      </c>
      <c r="H51" s="67">
        <f t="shared" si="0"/>
        <v>0</v>
      </c>
      <c r="I51" s="64" t="s">
        <v>145</v>
      </c>
    </row>
    <row r="52" spans="1:9" x14ac:dyDescent="0.15">
      <c r="A52" s="56"/>
      <c r="B52" s="57"/>
      <c r="C52" s="57"/>
      <c r="D52" s="57" t="s">
        <v>49</v>
      </c>
      <c r="E52" s="58"/>
      <c r="F52" s="70">
        <v>100000</v>
      </c>
      <c r="G52" s="70">
        <v>100000</v>
      </c>
      <c r="H52" s="67">
        <f t="shared" si="0"/>
        <v>0</v>
      </c>
      <c r="I52" s="60" t="s">
        <v>116</v>
      </c>
    </row>
    <row r="53" spans="1:9" x14ac:dyDescent="0.15">
      <c r="A53" s="56"/>
      <c r="B53" s="57"/>
      <c r="C53" s="57"/>
      <c r="D53" s="57" t="s">
        <v>50</v>
      </c>
      <c r="E53" s="58"/>
      <c r="F53" s="70">
        <v>1486300</v>
      </c>
      <c r="G53" s="70">
        <v>1657964</v>
      </c>
      <c r="H53" s="67">
        <f t="shared" si="0"/>
        <v>-171664</v>
      </c>
      <c r="I53" s="65" t="s">
        <v>117</v>
      </c>
    </row>
    <row r="54" spans="1:9" x14ac:dyDescent="0.15">
      <c r="A54" s="56"/>
      <c r="B54" s="57"/>
      <c r="C54" s="57"/>
      <c r="D54" s="57" t="s">
        <v>51</v>
      </c>
      <c r="E54" s="58"/>
      <c r="F54" s="70">
        <v>50000</v>
      </c>
      <c r="G54" s="70">
        <v>50000</v>
      </c>
      <c r="H54" s="67">
        <f t="shared" si="0"/>
        <v>0</v>
      </c>
      <c r="I54" s="60" t="s">
        <v>118</v>
      </c>
    </row>
    <row r="55" spans="1:9" x14ac:dyDescent="0.15">
      <c r="A55" s="56"/>
      <c r="B55" s="57"/>
      <c r="C55" s="57"/>
      <c r="D55" s="57" t="s">
        <v>52</v>
      </c>
      <c r="E55" s="58"/>
      <c r="F55" s="70">
        <v>664940</v>
      </c>
      <c r="G55" s="70">
        <v>507860</v>
      </c>
      <c r="H55" s="67">
        <f t="shared" si="0"/>
        <v>157080</v>
      </c>
      <c r="I55" s="60" t="s">
        <v>119</v>
      </c>
    </row>
    <row r="56" spans="1:9" x14ac:dyDescent="0.15">
      <c r="A56" s="56"/>
      <c r="B56" s="57"/>
      <c r="C56" s="57"/>
      <c r="D56" s="57" t="s">
        <v>53</v>
      </c>
      <c r="E56" s="58"/>
      <c r="F56" s="70">
        <v>18410</v>
      </c>
      <c r="G56" s="70">
        <v>14310</v>
      </c>
      <c r="H56" s="67">
        <f t="shared" si="0"/>
        <v>4100</v>
      </c>
      <c r="I56" s="60" t="s">
        <v>120</v>
      </c>
    </row>
    <row r="57" spans="1:9" x14ac:dyDescent="0.15">
      <c r="A57" s="56"/>
      <c r="B57" s="57"/>
      <c r="C57" s="57"/>
      <c r="D57" s="57" t="s">
        <v>54</v>
      </c>
      <c r="E57" s="58"/>
      <c r="F57" s="70">
        <v>8614000</v>
      </c>
      <c r="G57" s="70">
        <v>8614000</v>
      </c>
      <c r="H57" s="67">
        <f t="shared" si="0"/>
        <v>0</v>
      </c>
      <c r="I57" s="60" t="s">
        <v>121</v>
      </c>
    </row>
    <row r="58" spans="1:9" x14ac:dyDescent="0.15">
      <c r="A58" s="56"/>
      <c r="B58" s="57"/>
      <c r="C58" s="57"/>
      <c r="D58" s="57" t="s">
        <v>55</v>
      </c>
      <c r="E58" s="58"/>
      <c r="F58" s="70">
        <v>90000</v>
      </c>
      <c r="G58" s="70">
        <v>340000</v>
      </c>
      <c r="H58" s="67">
        <f t="shared" si="0"/>
        <v>-250000</v>
      </c>
      <c r="I58" s="60" t="s">
        <v>122</v>
      </c>
    </row>
    <row r="59" spans="1:9" x14ac:dyDescent="0.15">
      <c r="A59" s="56"/>
      <c r="B59" s="57"/>
      <c r="C59" s="57" t="s">
        <v>56</v>
      </c>
      <c r="D59" s="57"/>
      <c r="E59" s="58"/>
      <c r="F59" s="70">
        <f>SUM(F60:F81)</f>
        <v>12285052</v>
      </c>
      <c r="G59" s="70">
        <v>22354425</v>
      </c>
      <c r="H59" s="67">
        <f t="shared" si="0"/>
        <v>-10069373</v>
      </c>
      <c r="I59" s="60"/>
    </row>
    <row r="60" spans="1:9" x14ac:dyDescent="0.15">
      <c r="A60" s="56"/>
      <c r="B60" s="57"/>
      <c r="C60" s="57"/>
      <c r="D60" s="57" t="s">
        <v>57</v>
      </c>
      <c r="E60" s="58"/>
      <c r="F60" s="70">
        <v>692400</v>
      </c>
      <c r="G60" s="70">
        <v>692400</v>
      </c>
      <c r="H60" s="67">
        <f t="shared" si="0"/>
        <v>0</v>
      </c>
      <c r="I60" s="60" t="s">
        <v>123</v>
      </c>
    </row>
    <row r="61" spans="1:9" x14ac:dyDescent="0.15">
      <c r="A61" s="56"/>
      <c r="B61" s="57"/>
      <c r="C61" s="57"/>
      <c r="D61" s="57" t="s">
        <v>31</v>
      </c>
      <c r="E61" s="58"/>
      <c r="F61" s="70">
        <v>5980505</v>
      </c>
      <c r="G61" s="70">
        <v>9071155</v>
      </c>
      <c r="H61" s="67">
        <f t="shared" si="0"/>
        <v>-3090650</v>
      </c>
      <c r="I61" s="60" t="s">
        <v>124</v>
      </c>
    </row>
    <row r="62" spans="1:9" x14ac:dyDescent="0.15">
      <c r="A62" s="56"/>
      <c r="B62" s="57"/>
      <c r="C62" s="57"/>
      <c r="D62" s="57" t="s">
        <v>33</v>
      </c>
      <c r="E62" s="58"/>
      <c r="F62" s="70">
        <v>985410</v>
      </c>
      <c r="G62" s="70">
        <v>1496018</v>
      </c>
      <c r="H62" s="67">
        <f t="shared" si="0"/>
        <v>-510608</v>
      </c>
      <c r="I62" s="60" t="s">
        <v>125</v>
      </c>
    </row>
    <row r="63" spans="1:9" x14ac:dyDescent="0.15">
      <c r="A63" s="56"/>
      <c r="B63" s="57"/>
      <c r="C63" s="57"/>
      <c r="D63" s="57" t="s">
        <v>34</v>
      </c>
      <c r="E63" s="58"/>
      <c r="F63" s="70">
        <v>483120</v>
      </c>
      <c r="G63" s="70">
        <v>728280</v>
      </c>
      <c r="H63" s="67">
        <f t="shared" si="0"/>
        <v>-245160</v>
      </c>
      <c r="I63" s="60" t="s">
        <v>126</v>
      </c>
    </row>
    <row r="64" spans="1:9" x14ac:dyDescent="0.15">
      <c r="A64" s="56"/>
      <c r="B64" s="57"/>
      <c r="C64" s="57"/>
      <c r="D64" s="57" t="s">
        <v>35</v>
      </c>
      <c r="E64" s="58"/>
      <c r="F64" s="70">
        <v>11000</v>
      </c>
      <c r="G64" s="70">
        <v>16500</v>
      </c>
      <c r="H64" s="67">
        <f t="shared" si="0"/>
        <v>-5500</v>
      </c>
      <c r="I64" s="60" t="s">
        <v>127</v>
      </c>
    </row>
    <row r="65" spans="1:9" x14ac:dyDescent="0.15">
      <c r="A65" s="56"/>
      <c r="B65" s="57"/>
      <c r="C65" s="57"/>
      <c r="D65" s="57" t="s">
        <v>36</v>
      </c>
      <c r="E65" s="58"/>
      <c r="F65" s="70">
        <v>479000</v>
      </c>
      <c r="G65" s="70">
        <v>449000</v>
      </c>
      <c r="H65" s="67">
        <f t="shared" si="0"/>
        <v>30000</v>
      </c>
      <c r="I65" s="60" t="s">
        <v>128</v>
      </c>
    </row>
    <row r="66" spans="1:9" x14ac:dyDescent="0.15">
      <c r="A66" s="56"/>
      <c r="B66" s="57"/>
      <c r="C66" s="57"/>
      <c r="D66" s="57" t="s">
        <v>37</v>
      </c>
      <c r="E66" s="58"/>
      <c r="F66" s="70">
        <v>50780</v>
      </c>
      <c r="G66" s="70">
        <v>171240</v>
      </c>
      <c r="H66" s="67">
        <f t="shared" si="0"/>
        <v>-120460</v>
      </c>
      <c r="I66" s="60" t="s">
        <v>129</v>
      </c>
    </row>
    <row r="67" spans="1:9" x14ac:dyDescent="0.15">
      <c r="A67" s="56"/>
      <c r="B67" s="57"/>
      <c r="C67" s="57"/>
      <c r="D67" s="57" t="s">
        <v>38</v>
      </c>
      <c r="E67" s="58"/>
      <c r="F67" s="70">
        <v>236886</v>
      </c>
      <c r="G67" s="70">
        <v>978554</v>
      </c>
      <c r="H67" s="67">
        <f t="shared" si="0"/>
        <v>-741668</v>
      </c>
      <c r="I67" s="60" t="s">
        <v>130</v>
      </c>
    </row>
    <row r="68" spans="1:9" x14ac:dyDescent="0.15">
      <c r="A68" s="56"/>
      <c r="B68" s="57"/>
      <c r="C68" s="57"/>
      <c r="D68" s="57" t="s">
        <v>40</v>
      </c>
      <c r="E68" s="58"/>
      <c r="F68" s="70">
        <v>110000</v>
      </c>
      <c r="G68" s="70">
        <v>300000</v>
      </c>
      <c r="H68" s="67">
        <f t="shared" si="0"/>
        <v>-190000</v>
      </c>
      <c r="I68" s="60" t="s">
        <v>131</v>
      </c>
    </row>
    <row r="69" spans="1:9" x14ac:dyDescent="0.15">
      <c r="A69" s="56"/>
      <c r="B69" s="57"/>
      <c r="C69" s="57"/>
      <c r="D69" s="57" t="s">
        <v>41</v>
      </c>
      <c r="E69" s="58"/>
      <c r="F69" s="70">
        <v>264000</v>
      </c>
      <c r="G69" s="70">
        <v>264000</v>
      </c>
      <c r="H69" s="67">
        <f t="shared" si="0"/>
        <v>0</v>
      </c>
      <c r="I69" s="60" t="s">
        <v>132</v>
      </c>
    </row>
    <row r="70" spans="1:9" x14ac:dyDescent="0.15">
      <c r="A70" s="56"/>
      <c r="B70" s="57"/>
      <c r="C70" s="57"/>
      <c r="D70" s="57" t="s">
        <v>42</v>
      </c>
      <c r="E70" s="58"/>
      <c r="F70" s="70">
        <v>20000</v>
      </c>
      <c r="G70" s="70">
        <v>200000</v>
      </c>
      <c r="H70" s="67">
        <f t="shared" si="0"/>
        <v>-180000</v>
      </c>
      <c r="I70" s="60" t="s">
        <v>133</v>
      </c>
    </row>
    <row r="71" spans="1:9" x14ac:dyDescent="0.15">
      <c r="A71" s="56"/>
      <c r="B71" s="57"/>
      <c r="C71" s="57"/>
      <c r="D71" s="57" t="s">
        <v>43</v>
      </c>
      <c r="E71" s="58"/>
      <c r="F71" s="70">
        <v>330275</v>
      </c>
      <c r="G71" s="70">
        <v>478775</v>
      </c>
      <c r="H71" s="67">
        <f t="shared" si="0"/>
        <v>-148500</v>
      </c>
      <c r="I71" s="60" t="s">
        <v>134</v>
      </c>
    </row>
    <row r="72" spans="1:9" x14ac:dyDescent="0.15">
      <c r="A72" s="56"/>
      <c r="B72" s="57"/>
      <c r="C72" s="57"/>
      <c r="D72" s="57" t="s">
        <v>44</v>
      </c>
      <c r="E72" s="58"/>
      <c r="F72" s="70">
        <v>0</v>
      </c>
      <c r="G72" s="70">
        <v>37443</v>
      </c>
      <c r="H72" s="67">
        <f t="shared" si="0"/>
        <v>-37443</v>
      </c>
      <c r="I72" s="60" t="s">
        <v>135</v>
      </c>
    </row>
    <row r="73" spans="1:9" x14ac:dyDescent="0.15">
      <c r="A73" s="56"/>
      <c r="B73" s="57"/>
      <c r="C73" s="57"/>
      <c r="D73" s="57" t="s">
        <v>45</v>
      </c>
      <c r="E73" s="58"/>
      <c r="F73" s="70">
        <v>695384</v>
      </c>
      <c r="G73" s="70">
        <v>913372</v>
      </c>
      <c r="H73" s="67">
        <f t="shared" si="0"/>
        <v>-217988</v>
      </c>
      <c r="I73" s="60" t="s">
        <v>136</v>
      </c>
    </row>
    <row r="74" spans="1:9" x14ac:dyDescent="0.15">
      <c r="A74" s="56"/>
      <c r="B74" s="57"/>
      <c r="C74" s="57"/>
      <c r="D74" s="57" t="s">
        <v>46</v>
      </c>
      <c r="E74" s="58"/>
      <c r="F74" s="70">
        <v>110551</v>
      </c>
      <c r="G74" s="70">
        <v>117865</v>
      </c>
      <c r="H74" s="67">
        <f t="shared" si="0"/>
        <v>-7314</v>
      </c>
      <c r="I74" s="60" t="s">
        <v>137</v>
      </c>
    </row>
    <row r="75" spans="1:9" x14ac:dyDescent="0.15">
      <c r="A75" s="56"/>
      <c r="B75" s="57"/>
      <c r="C75" s="57"/>
      <c r="D75" s="57" t="s">
        <v>48</v>
      </c>
      <c r="E75" s="58"/>
      <c r="F75" s="70">
        <v>1222000</v>
      </c>
      <c r="G75" s="70">
        <v>3422000</v>
      </c>
      <c r="H75" s="67">
        <f t="shared" ref="H75:H113" si="1">F75-G75</f>
        <v>-2200000</v>
      </c>
      <c r="I75" s="64" t="s">
        <v>138</v>
      </c>
    </row>
    <row r="76" spans="1:9" x14ac:dyDescent="0.15">
      <c r="A76" s="56"/>
      <c r="B76" s="57"/>
      <c r="C76" s="57"/>
      <c r="D76" s="57" t="s">
        <v>49</v>
      </c>
      <c r="E76" s="58"/>
      <c r="F76" s="70">
        <v>265000</v>
      </c>
      <c r="G76" s="70">
        <v>265000</v>
      </c>
      <c r="H76" s="67">
        <f t="shared" si="1"/>
        <v>0</v>
      </c>
      <c r="I76" s="65" t="s">
        <v>139</v>
      </c>
    </row>
    <row r="77" spans="1:9" x14ac:dyDescent="0.15">
      <c r="A77" s="56"/>
      <c r="B77" s="57"/>
      <c r="C77" s="57"/>
      <c r="D77" s="57" t="s">
        <v>53</v>
      </c>
      <c r="E77" s="58"/>
      <c r="F77" s="70">
        <v>0</v>
      </c>
      <c r="G77" s="70">
        <v>2003</v>
      </c>
      <c r="H77" s="67">
        <f t="shared" si="1"/>
        <v>-2003</v>
      </c>
      <c r="I77" s="60" t="s">
        <v>146</v>
      </c>
    </row>
    <row r="78" spans="1:9" x14ac:dyDescent="0.15">
      <c r="A78" s="56"/>
      <c r="B78" s="57"/>
      <c r="C78" s="57"/>
      <c r="D78" s="57" t="s">
        <v>50</v>
      </c>
      <c r="E78" s="58"/>
      <c r="F78" s="59">
        <v>250790</v>
      </c>
      <c r="G78" s="59">
        <v>2303966</v>
      </c>
      <c r="H78" s="67">
        <f t="shared" si="1"/>
        <v>-2053176</v>
      </c>
      <c r="I78" s="65" t="s">
        <v>185</v>
      </c>
    </row>
    <row r="79" spans="1:9" x14ac:dyDescent="0.15">
      <c r="A79" s="56"/>
      <c r="B79" s="57"/>
      <c r="C79" s="57"/>
      <c r="D79" s="57" t="s">
        <v>52</v>
      </c>
      <c r="E79" s="58"/>
      <c r="F79" s="70">
        <v>1650</v>
      </c>
      <c r="G79" s="70">
        <v>1650</v>
      </c>
      <c r="H79" s="67">
        <f t="shared" si="1"/>
        <v>0</v>
      </c>
      <c r="I79" s="60" t="s">
        <v>140</v>
      </c>
    </row>
    <row r="80" spans="1:9" x14ac:dyDescent="0.15">
      <c r="A80" s="56"/>
      <c r="B80" s="57"/>
      <c r="C80" s="57"/>
      <c r="D80" s="57" t="s">
        <v>58</v>
      </c>
      <c r="E80" s="58"/>
      <c r="F80" s="70">
        <v>86301</v>
      </c>
      <c r="G80" s="70">
        <v>345204</v>
      </c>
      <c r="H80" s="67">
        <f t="shared" si="1"/>
        <v>-258903</v>
      </c>
      <c r="I80" s="60" t="s">
        <v>141</v>
      </c>
    </row>
    <row r="81" spans="1:9" x14ac:dyDescent="0.15">
      <c r="A81" s="56"/>
      <c r="B81" s="57"/>
      <c r="C81" s="57"/>
      <c r="D81" s="57" t="s">
        <v>55</v>
      </c>
      <c r="E81" s="58"/>
      <c r="F81" s="70">
        <v>10000</v>
      </c>
      <c r="G81" s="70">
        <v>100000</v>
      </c>
      <c r="H81" s="67">
        <f t="shared" si="1"/>
        <v>-90000</v>
      </c>
      <c r="I81" s="60" t="s">
        <v>142</v>
      </c>
    </row>
    <row r="82" spans="1:9" x14ac:dyDescent="0.15">
      <c r="A82" s="56"/>
      <c r="B82" s="57"/>
      <c r="C82" s="57" t="s">
        <v>59</v>
      </c>
      <c r="D82" s="57"/>
      <c r="E82" s="58"/>
      <c r="F82" s="70">
        <f>SUM(F29,F59)</f>
        <v>240586117</v>
      </c>
      <c r="G82" s="70">
        <v>276305377</v>
      </c>
      <c r="H82" s="67">
        <f t="shared" si="1"/>
        <v>-35719260</v>
      </c>
      <c r="I82" s="60"/>
    </row>
    <row r="83" spans="1:9" x14ac:dyDescent="0.15">
      <c r="A83" s="56"/>
      <c r="B83" s="57"/>
      <c r="C83" s="57" t="s">
        <v>60</v>
      </c>
      <c r="D83" s="57"/>
      <c r="E83" s="58"/>
      <c r="F83" s="70">
        <f>F27-F82</f>
        <v>-2879117</v>
      </c>
      <c r="G83" s="70">
        <v>-22211377</v>
      </c>
      <c r="H83" s="67">
        <f t="shared" si="1"/>
        <v>19332260</v>
      </c>
      <c r="I83" s="60"/>
    </row>
    <row r="84" spans="1:9" x14ac:dyDescent="0.15">
      <c r="A84" s="56"/>
      <c r="B84" s="57"/>
      <c r="C84" s="57" t="s">
        <v>61</v>
      </c>
      <c r="D84" s="57"/>
      <c r="E84" s="58"/>
      <c r="F84" s="59">
        <v>0</v>
      </c>
      <c r="G84" s="59">
        <v>0</v>
      </c>
      <c r="H84" s="67">
        <f t="shared" si="1"/>
        <v>0</v>
      </c>
      <c r="I84" s="60"/>
    </row>
    <row r="85" spans="1:9" x14ac:dyDescent="0.15">
      <c r="A85" s="56"/>
      <c r="B85" s="57"/>
      <c r="C85" s="57" t="s">
        <v>62</v>
      </c>
      <c r="D85" s="57"/>
      <c r="E85" s="58"/>
      <c r="F85" s="59">
        <v>0</v>
      </c>
      <c r="G85" s="59">
        <v>0</v>
      </c>
      <c r="H85" s="67">
        <f t="shared" si="1"/>
        <v>0</v>
      </c>
      <c r="I85" s="60"/>
    </row>
    <row r="86" spans="1:9" x14ac:dyDescent="0.15">
      <c r="A86" s="56"/>
      <c r="B86" s="57"/>
      <c r="C86" s="57" t="s">
        <v>63</v>
      </c>
      <c r="D86" s="57"/>
      <c r="E86" s="58"/>
      <c r="F86" s="59">
        <v>0</v>
      </c>
      <c r="G86" s="59">
        <v>0</v>
      </c>
      <c r="H86" s="67">
        <f t="shared" si="1"/>
        <v>0</v>
      </c>
      <c r="I86" s="60"/>
    </row>
    <row r="87" spans="1:9" x14ac:dyDescent="0.15">
      <c r="A87" s="56"/>
      <c r="B87" s="57"/>
      <c r="C87" s="57" t="s">
        <v>64</v>
      </c>
      <c r="D87" s="57"/>
      <c r="E87" s="58"/>
      <c r="F87" s="59">
        <v>0</v>
      </c>
      <c r="G87" s="59">
        <v>0</v>
      </c>
      <c r="H87" s="67">
        <f t="shared" si="1"/>
        <v>0</v>
      </c>
      <c r="I87" s="60"/>
    </row>
    <row r="88" spans="1:9" x14ac:dyDescent="0.15">
      <c r="A88" s="56"/>
      <c r="B88" s="57" t="s">
        <v>65</v>
      </c>
      <c r="C88" s="57"/>
      <c r="D88" s="57"/>
      <c r="E88" s="58"/>
      <c r="F88" s="59">
        <f>SUM(F83)</f>
        <v>-2879117</v>
      </c>
      <c r="G88" s="59">
        <v>-22211377</v>
      </c>
      <c r="H88" s="67">
        <f t="shared" si="1"/>
        <v>19332260</v>
      </c>
      <c r="I88" s="60"/>
    </row>
    <row r="89" spans="1:9" x14ac:dyDescent="0.15">
      <c r="A89" s="56" t="s">
        <v>66</v>
      </c>
      <c r="B89" s="57"/>
      <c r="C89" s="57"/>
      <c r="D89" s="57"/>
      <c r="E89" s="58"/>
      <c r="F89" s="59"/>
      <c r="G89" s="59"/>
      <c r="H89" s="67">
        <f t="shared" si="1"/>
        <v>0</v>
      </c>
      <c r="I89" s="60"/>
    </row>
    <row r="90" spans="1:9" x14ac:dyDescent="0.15">
      <c r="A90" s="56"/>
      <c r="B90" s="57" t="s">
        <v>67</v>
      </c>
      <c r="C90" s="57"/>
      <c r="D90" s="57"/>
      <c r="E90" s="58"/>
      <c r="F90" s="59"/>
      <c r="G90" s="59"/>
      <c r="H90" s="67">
        <f t="shared" si="1"/>
        <v>0</v>
      </c>
      <c r="I90" s="60"/>
    </row>
    <row r="91" spans="1:9" x14ac:dyDescent="0.15">
      <c r="A91" s="56"/>
      <c r="B91" s="57"/>
      <c r="C91" s="57" t="s">
        <v>68</v>
      </c>
      <c r="D91" s="57"/>
      <c r="E91" s="58"/>
      <c r="F91" s="59">
        <v>0</v>
      </c>
      <c r="G91" s="59">
        <v>0</v>
      </c>
      <c r="H91" s="67">
        <f t="shared" si="1"/>
        <v>0</v>
      </c>
      <c r="I91" s="60"/>
    </row>
    <row r="92" spans="1:9" x14ac:dyDescent="0.15">
      <c r="A92" s="56"/>
      <c r="B92" s="57"/>
      <c r="C92" s="57"/>
      <c r="D92" s="57" t="s">
        <v>68</v>
      </c>
      <c r="E92" s="58"/>
      <c r="F92" s="59">
        <v>0</v>
      </c>
      <c r="G92" s="59">
        <v>0</v>
      </c>
      <c r="H92" s="67">
        <f t="shared" si="1"/>
        <v>0</v>
      </c>
      <c r="I92" s="60"/>
    </row>
    <row r="93" spans="1:9" x14ac:dyDescent="0.15">
      <c r="A93" s="56"/>
      <c r="B93" s="57"/>
      <c r="C93" s="57" t="s">
        <v>69</v>
      </c>
      <c r="D93" s="57"/>
      <c r="E93" s="58"/>
      <c r="F93" s="59">
        <v>0</v>
      </c>
      <c r="G93" s="59">
        <v>0</v>
      </c>
      <c r="H93" s="67">
        <f t="shared" si="1"/>
        <v>0</v>
      </c>
      <c r="I93" s="60"/>
    </row>
    <row r="94" spans="1:9" x14ac:dyDescent="0.15">
      <c r="A94" s="56"/>
      <c r="B94" s="57" t="s">
        <v>70</v>
      </c>
      <c r="C94" s="57"/>
      <c r="D94" s="57"/>
      <c r="E94" s="58"/>
      <c r="F94" s="59"/>
      <c r="G94" s="59"/>
      <c r="H94" s="67">
        <f t="shared" si="1"/>
        <v>0</v>
      </c>
      <c r="I94" s="60"/>
    </row>
    <row r="95" spans="1:9" x14ac:dyDescent="0.15">
      <c r="A95" s="56"/>
      <c r="B95" s="57"/>
      <c r="C95" s="57" t="s">
        <v>71</v>
      </c>
      <c r="D95" s="57"/>
      <c r="E95" s="58"/>
      <c r="F95" s="59">
        <v>0</v>
      </c>
      <c r="G95" s="59">
        <v>0</v>
      </c>
      <c r="H95" s="67">
        <f t="shared" si="1"/>
        <v>0</v>
      </c>
      <c r="I95" s="60"/>
    </row>
    <row r="96" spans="1:9" x14ac:dyDescent="0.15">
      <c r="A96" s="56"/>
      <c r="B96" s="57"/>
      <c r="C96" s="57"/>
      <c r="D96" s="57" t="s">
        <v>72</v>
      </c>
      <c r="E96" s="58"/>
      <c r="F96" s="59">
        <v>0</v>
      </c>
      <c r="G96" s="59">
        <v>0</v>
      </c>
      <c r="H96" s="67">
        <f t="shared" si="1"/>
        <v>0</v>
      </c>
      <c r="I96" s="60"/>
    </row>
    <row r="97" spans="1:9" x14ac:dyDescent="0.15">
      <c r="A97" s="56"/>
      <c r="B97" s="57"/>
      <c r="C97" s="57"/>
      <c r="D97" s="57" t="s">
        <v>73</v>
      </c>
      <c r="E97" s="58"/>
      <c r="F97" s="59">
        <v>0</v>
      </c>
      <c r="G97" s="59">
        <v>0</v>
      </c>
      <c r="H97" s="67">
        <f t="shared" si="1"/>
        <v>0</v>
      </c>
      <c r="I97" s="60"/>
    </row>
    <row r="98" spans="1:9" x14ac:dyDescent="0.15">
      <c r="A98" s="56"/>
      <c r="B98" s="57"/>
      <c r="C98" s="57" t="s">
        <v>74</v>
      </c>
      <c r="D98" s="57"/>
      <c r="E98" s="58"/>
      <c r="F98" s="59">
        <v>0</v>
      </c>
      <c r="G98" s="59">
        <v>0</v>
      </c>
      <c r="H98" s="67">
        <f t="shared" si="1"/>
        <v>0</v>
      </c>
      <c r="I98" s="60"/>
    </row>
    <row r="99" spans="1:9" x14ac:dyDescent="0.15">
      <c r="A99" s="56"/>
      <c r="B99" s="57"/>
      <c r="C99" s="57"/>
      <c r="D99" s="57" t="s">
        <v>74</v>
      </c>
      <c r="E99" s="58"/>
      <c r="F99" s="59">
        <v>0</v>
      </c>
      <c r="G99" s="59">
        <v>0</v>
      </c>
      <c r="H99" s="67">
        <f t="shared" si="1"/>
        <v>0</v>
      </c>
      <c r="I99" s="60"/>
    </row>
    <row r="100" spans="1:9" x14ac:dyDescent="0.15">
      <c r="A100" s="56"/>
      <c r="B100" s="57"/>
      <c r="C100" s="57" t="s">
        <v>75</v>
      </c>
      <c r="D100" s="57"/>
      <c r="E100" s="58"/>
      <c r="F100" s="59">
        <v>0</v>
      </c>
      <c r="G100" s="59">
        <v>0</v>
      </c>
      <c r="H100" s="67">
        <f t="shared" si="1"/>
        <v>0</v>
      </c>
      <c r="I100" s="60"/>
    </row>
    <row r="101" spans="1:9" x14ac:dyDescent="0.15">
      <c r="A101" s="56"/>
      <c r="B101" s="57" t="s">
        <v>76</v>
      </c>
      <c r="C101" s="57"/>
      <c r="D101" s="57"/>
      <c r="E101" s="58"/>
      <c r="F101" s="59">
        <v>0</v>
      </c>
      <c r="G101" s="59">
        <v>0</v>
      </c>
      <c r="H101" s="67">
        <f t="shared" si="1"/>
        <v>0</v>
      </c>
      <c r="I101" s="60"/>
    </row>
    <row r="102" spans="1:9" x14ac:dyDescent="0.15">
      <c r="A102" s="56" t="s">
        <v>77</v>
      </c>
      <c r="B102" s="57"/>
      <c r="C102" s="57"/>
      <c r="D102" s="57"/>
      <c r="E102" s="58"/>
      <c r="F102" s="59">
        <f>SUM(F88)</f>
        <v>-2879117</v>
      </c>
      <c r="G102" s="59">
        <v>-22211377</v>
      </c>
      <c r="H102" s="67">
        <f t="shared" si="1"/>
        <v>19332260</v>
      </c>
      <c r="I102" s="60"/>
    </row>
    <row r="103" spans="1:9" x14ac:dyDescent="0.15">
      <c r="A103" s="56" t="s">
        <v>78</v>
      </c>
      <c r="B103" s="57"/>
      <c r="C103" s="57"/>
      <c r="D103" s="57"/>
      <c r="E103" s="58"/>
      <c r="F103" s="59">
        <v>32231634</v>
      </c>
      <c r="G103" s="59">
        <v>32355946</v>
      </c>
      <c r="H103" s="67">
        <f t="shared" si="1"/>
        <v>-124312</v>
      </c>
      <c r="I103" s="60"/>
    </row>
    <row r="104" spans="1:9" x14ac:dyDescent="0.15">
      <c r="A104" s="56" t="s">
        <v>79</v>
      </c>
      <c r="B104" s="57"/>
      <c r="C104" s="57"/>
      <c r="D104" s="57"/>
      <c r="E104" s="58"/>
      <c r="F104" s="59">
        <f>SUM(F102:F103)</f>
        <v>29352517</v>
      </c>
      <c r="G104" s="59">
        <v>10144569</v>
      </c>
      <c r="H104" s="67">
        <f t="shared" si="1"/>
        <v>19207948</v>
      </c>
      <c r="I104" s="60"/>
    </row>
    <row r="105" spans="1:9" x14ac:dyDescent="0.15">
      <c r="A105" s="56" t="s">
        <v>80</v>
      </c>
      <c r="B105" s="57"/>
      <c r="C105" s="57"/>
      <c r="D105" s="57"/>
      <c r="E105" s="58"/>
      <c r="F105" s="59"/>
      <c r="G105" s="59"/>
      <c r="H105" s="67">
        <f t="shared" si="1"/>
        <v>0</v>
      </c>
      <c r="I105" s="66"/>
    </row>
    <row r="106" spans="1:9" x14ac:dyDescent="0.15">
      <c r="A106" s="56" t="s">
        <v>81</v>
      </c>
      <c r="B106" s="57"/>
      <c r="C106" s="57"/>
      <c r="D106" s="57"/>
      <c r="E106" s="58"/>
      <c r="F106" s="59"/>
      <c r="G106" s="59"/>
      <c r="H106" s="67">
        <f t="shared" si="1"/>
        <v>0</v>
      </c>
      <c r="I106" s="66"/>
    </row>
    <row r="107" spans="1:9" x14ac:dyDescent="0.15">
      <c r="A107" s="56"/>
      <c r="B107" s="57" t="s">
        <v>82</v>
      </c>
      <c r="C107" s="57"/>
      <c r="D107" s="57"/>
      <c r="E107" s="58"/>
      <c r="F107" s="59">
        <v>0</v>
      </c>
      <c r="G107" s="59">
        <v>0</v>
      </c>
      <c r="H107" s="67">
        <f t="shared" si="1"/>
        <v>0</v>
      </c>
      <c r="I107" s="66"/>
    </row>
    <row r="108" spans="1:9" x14ac:dyDescent="0.15">
      <c r="A108" s="56" t="s">
        <v>83</v>
      </c>
      <c r="B108" s="57"/>
      <c r="C108" s="57"/>
      <c r="D108" s="57"/>
      <c r="E108" s="58"/>
      <c r="F108" s="59"/>
      <c r="G108" s="59"/>
      <c r="H108" s="67">
        <f t="shared" si="1"/>
        <v>0</v>
      </c>
      <c r="I108" s="66"/>
    </row>
    <row r="109" spans="1:9" x14ac:dyDescent="0.15">
      <c r="A109" s="56"/>
      <c r="B109" s="57" t="s">
        <v>84</v>
      </c>
      <c r="C109" s="57"/>
      <c r="D109" s="57"/>
      <c r="E109" s="58"/>
      <c r="F109" s="59">
        <v>0</v>
      </c>
      <c r="G109" s="59">
        <v>0</v>
      </c>
      <c r="H109" s="67">
        <f t="shared" si="1"/>
        <v>0</v>
      </c>
      <c r="I109" s="66"/>
    </row>
    <row r="110" spans="1:9" x14ac:dyDescent="0.15">
      <c r="A110" s="56" t="s">
        <v>85</v>
      </c>
      <c r="B110" s="57"/>
      <c r="C110" s="57"/>
      <c r="D110" s="57"/>
      <c r="E110" s="58"/>
      <c r="F110" s="59">
        <v>0</v>
      </c>
      <c r="G110" s="59">
        <v>0</v>
      </c>
      <c r="H110" s="67">
        <f t="shared" si="1"/>
        <v>0</v>
      </c>
      <c r="I110" s="66"/>
    </row>
    <row r="111" spans="1:9" x14ac:dyDescent="0.15">
      <c r="A111" s="56" t="s">
        <v>86</v>
      </c>
      <c r="B111" s="57"/>
      <c r="C111" s="57"/>
      <c r="D111" s="57"/>
      <c r="E111" s="58"/>
      <c r="F111" s="59">
        <v>0</v>
      </c>
      <c r="G111" s="59">
        <v>0</v>
      </c>
      <c r="H111" s="67">
        <f t="shared" si="1"/>
        <v>0</v>
      </c>
      <c r="I111" s="66"/>
    </row>
    <row r="112" spans="1:9" x14ac:dyDescent="0.15">
      <c r="A112" s="56" t="s">
        <v>87</v>
      </c>
      <c r="B112" s="57"/>
      <c r="C112" s="57"/>
      <c r="D112" s="57"/>
      <c r="E112" s="58"/>
      <c r="F112" s="59">
        <v>0</v>
      </c>
      <c r="G112" s="59">
        <v>0</v>
      </c>
      <c r="H112" s="67">
        <f t="shared" si="1"/>
        <v>0</v>
      </c>
      <c r="I112" s="66"/>
    </row>
    <row r="113" spans="1:9" x14ac:dyDescent="0.15">
      <c r="A113" s="56" t="s">
        <v>88</v>
      </c>
      <c r="B113" s="57"/>
      <c r="C113" s="57"/>
      <c r="D113" s="57"/>
      <c r="E113" s="58"/>
      <c r="F113" s="59">
        <f>SUM(F104)</f>
        <v>29352517</v>
      </c>
      <c r="G113" s="59">
        <v>10144569</v>
      </c>
      <c r="H113" s="67">
        <f t="shared" si="1"/>
        <v>19207948</v>
      </c>
      <c r="I113" s="66"/>
    </row>
  </sheetData>
  <mergeCells count="1">
    <mergeCell ref="A6:E6"/>
  </mergeCells>
  <phoneticPr fontId="1"/>
  <pageMargins left="0.78740157480314965" right="0.78740157480314965" top="0.78740157480314965" bottom="0.51181102362204722" header="0.51181102362204722" footer="0.51181102362204722"/>
  <pageSetup paperSize="9" scale="85" fitToHeight="0" orientation="portrait" verticalDpi="300" r:id="rId1"/>
  <headerFooter alignWithMargins="0">
    <oddHeader>&amp;R&amp;"ＭＳ 明朝,標準"&amp;P/&amp;N頁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F39615-AE8A-4BD4-8F23-4926223F7681}">
  <dimension ref="A1:N55"/>
  <sheetViews>
    <sheetView view="pageLayout" zoomScaleNormal="100" workbookViewId="0">
      <selection activeCell="A4" sqref="A4"/>
    </sheetView>
  </sheetViews>
  <sheetFormatPr defaultColWidth="9" defaultRowHeight="13.5" x14ac:dyDescent="0.15"/>
  <cols>
    <col min="1" max="4" width="2" customWidth="1"/>
    <col min="5" max="5" width="26.125" customWidth="1"/>
    <col min="6" max="6" width="1.25" customWidth="1"/>
    <col min="7" max="7" width="15.375" customWidth="1"/>
    <col min="8" max="9" width="1.25" customWidth="1"/>
    <col min="10" max="10" width="15.375" customWidth="1"/>
    <col min="11" max="12" width="1.25" customWidth="1"/>
    <col min="13" max="13" width="15.375" customWidth="1"/>
    <col min="14" max="14" width="1.25" customWidth="1"/>
  </cols>
  <sheetData>
    <row r="1" spans="1:14" x14ac:dyDescent="0.15">
      <c r="A1" s="4" t="s">
        <v>5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spans="1:14" ht="17.25" x14ac:dyDescent="0.2">
      <c r="A2" s="6" t="s">
        <v>147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pans="1:14" x14ac:dyDescent="0.15">
      <c r="A3" s="5" t="s">
        <v>184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</row>
    <row r="4" spans="1:14" x14ac:dyDescent="0.15">
      <c r="A4" s="4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</row>
    <row r="5" spans="1:14" x14ac:dyDescent="0.15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9" t="s">
        <v>0</v>
      </c>
    </row>
    <row r="6" spans="1:14" x14ac:dyDescent="0.15">
      <c r="A6" s="74" t="s">
        <v>1</v>
      </c>
      <c r="B6" s="75"/>
      <c r="C6" s="75"/>
      <c r="D6" s="75"/>
      <c r="E6" s="76"/>
      <c r="F6" s="10"/>
      <c r="G6" s="10" t="s">
        <v>2</v>
      </c>
      <c r="H6" s="11"/>
      <c r="I6" s="10"/>
      <c r="J6" s="10" t="s">
        <v>3</v>
      </c>
      <c r="K6" s="11"/>
      <c r="L6" s="10"/>
      <c r="M6" s="10" t="s">
        <v>4</v>
      </c>
      <c r="N6" s="11"/>
    </row>
    <row r="7" spans="1:14" x14ac:dyDescent="0.15">
      <c r="A7" s="12" t="s">
        <v>148</v>
      </c>
      <c r="B7" s="13"/>
      <c r="C7" s="13"/>
      <c r="D7" s="13"/>
      <c r="E7" s="14"/>
      <c r="F7" s="13"/>
      <c r="G7" s="15"/>
      <c r="H7" s="23"/>
      <c r="I7" s="15"/>
      <c r="J7" s="15"/>
      <c r="K7" s="23"/>
      <c r="L7" s="15"/>
      <c r="M7" s="15"/>
      <c r="N7" s="24"/>
    </row>
    <row r="8" spans="1:14" x14ac:dyDescent="0.15">
      <c r="A8" s="12"/>
      <c r="B8" s="13" t="s">
        <v>149</v>
      </c>
      <c r="C8" s="13"/>
      <c r="D8" s="13"/>
      <c r="E8" s="14"/>
      <c r="F8" s="13"/>
      <c r="G8" s="15"/>
      <c r="H8" s="23"/>
      <c r="I8" s="15"/>
      <c r="J8" s="15"/>
      <c r="K8" s="23"/>
      <c r="L8" s="15"/>
      <c r="M8" s="15"/>
      <c r="N8" s="25"/>
    </row>
    <row r="9" spans="1:14" x14ac:dyDescent="0.15">
      <c r="A9" s="12"/>
      <c r="B9" s="13"/>
      <c r="C9" s="13" t="s">
        <v>150</v>
      </c>
      <c r="D9" s="13"/>
      <c r="E9" s="14"/>
      <c r="F9" s="13"/>
      <c r="G9" s="15">
        <v>0</v>
      </c>
      <c r="H9" s="23"/>
      <c r="I9" s="15"/>
      <c r="J9" s="15">
        <v>0</v>
      </c>
      <c r="K9" s="23"/>
      <c r="L9" s="15"/>
      <c r="M9" s="15">
        <v>0</v>
      </c>
      <c r="N9" s="25"/>
    </row>
    <row r="10" spans="1:14" x14ac:dyDescent="0.15">
      <c r="A10" s="12"/>
      <c r="B10" s="13" t="s">
        <v>151</v>
      </c>
      <c r="C10" s="13"/>
      <c r="D10" s="13"/>
      <c r="E10" s="14"/>
      <c r="F10" s="13"/>
      <c r="G10" s="15"/>
      <c r="H10" s="23"/>
      <c r="I10" s="15"/>
      <c r="J10" s="15"/>
      <c r="K10" s="23"/>
      <c r="L10" s="15"/>
      <c r="M10" s="15"/>
      <c r="N10" s="25"/>
    </row>
    <row r="11" spans="1:14" x14ac:dyDescent="0.15">
      <c r="A11" s="12"/>
      <c r="B11" s="13"/>
      <c r="C11" s="13" t="s">
        <v>152</v>
      </c>
      <c r="D11" s="13"/>
      <c r="E11" s="14"/>
      <c r="F11" s="13"/>
      <c r="G11" s="15">
        <v>0</v>
      </c>
      <c r="H11" s="23"/>
      <c r="I11" s="15"/>
      <c r="J11" s="15">
        <v>0</v>
      </c>
      <c r="K11" s="23"/>
      <c r="L11" s="15"/>
      <c r="M11" s="15">
        <v>0</v>
      </c>
      <c r="N11" s="25"/>
    </row>
    <row r="12" spans="1:14" x14ac:dyDescent="0.15">
      <c r="A12" s="12"/>
      <c r="B12" s="13" t="s">
        <v>153</v>
      </c>
      <c r="C12" s="13"/>
      <c r="D12" s="13"/>
      <c r="E12" s="14"/>
      <c r="F12" s="13"/>
      <c r="G12" s="15">
        <v>0</v>
      </c>
      <c r="H12" s="23"/>
      <c r="I12" s="15"/>
      <c r="J12" s="15">
        <v>0</v>
      </c>
      <c r="K12" s="23"/>
      <c r="L12" s="15"/>
      <c r="M12" s="15">
        <v>0</v>
      </c>
      <c r="N12" s="25"/>
    </row>
    <row r="13" spans="1:14" x14ac:dyDescent="0.15">
      <c r="A13" s="12" t="s">
        <v>154</v>
      </c>
      <c r="B13" s="13"/>
      <c r="C13" s="13"/>
      <c r="D13" s="13"/>
      <c r="E13" s="14"/>
      <c r="F13" s="13"/>
      <c r="G13" s="15"/>
      <c r="H13" s="23"/>
      <c r="I13" s="15"/>
      <c r="J13" s="15"/>
      <c r="K13" s="23"/>
      <c r="L13" s="15"/>
      <c r="M13" s="15"/>
      <c r="N13" s="25"/>
    </row>
    <row r="14" spans="1:14" x14ac:dyDescent="0.15">
      <c r="A14" s="12"/>
      <c r="B14" s="13" t="s">
        <v>155</v>
      </c>
      <c r="C14" s="13"/>
      <c r="D14" s="13"/>
      <c r="E14" s="14"/>
      <c r="F14" s="13"/>
      <c r="G14" s="15"/>
      <c r="H14" s="23"/>
      <c r="I14" s="15"/>
      <c r="J14" s="15"/>
      <c r="K14" s="23"/>
      <c r="L14" s="15"/>
      <c r="M14" s="15"/>
      <c r="N14" s="25"/>
    </row>
    <row r="15" spans="1:14" x14ac:dyDescent="0.15">
      <c r="A15" s="12"/>
      <c r="B15" s="13"/>
      <c r="C15" s="13" t="s">
        <v>156</v>
      </c>
      <c r="D15" s="13"/>
      <c r="E15" s="14"/>
      <c r="F15" s="13"/>
      <c r="G15" s="15">
        <v>0</v>
      </c>
      <c r="H15" s="23"/>
      <c r="I15" s="15"/>
      <c r="J15" s="15">
        <v>0</v>
      </c>
      <c r="K15" s="23"/>
      <c r="L15" s="15"/>
      <c r="M15" s="15">
        <v>0</v>
      </c>
      <c r="N15" s="25"/>
    </row>
    <row r="16" spans="1:14" x14ac:dyDescent="0.15">
      <c r="A16" s="12"/>
      <c r="B16" s="13" t="s">
        <v>157</v>
      </c>
      <c r="C16" s="13"/>
      <c r="D16" s="13"/>
      <c r="E16" s="14"/>
      <c r="F16" s="13"/>
      <c r="G16" s="15"/>
      <c r="H16" s="23"/>
      <c r="I16" s="15"/>
      <c r="J16" s="15"/>
      <c r="K16" s="23"/>
      <c r="L16" s="15"/>
      <c r="M16" s="15"/>
      <c r="N16" s="25"/>
    </row>
    <row r="17" spans="1:14" x14ac:dyDescent="0.15">
      <c r="A17" s="12"/>
      <c r="B17" s="13"/>
      <c r="C17" s="13" t="s">
        <v>158</v>
      </c>
      <c r="D17" s="13"/>
      <c r="E17" s="14"/>
      <c r="F17" s="13"/>
      <c r="G17" s="15">
        <v>0</v>
      </c>
      <c r="H17" s="23"/>
      <c r="I17" s="15"/>
      <c r="J17" s="15">
        <v>0</v>
      </c>
      <c r="K17" s="23"/>
      <c r="L17" s="15"/>
      <c r="M17" s="15">
        <v>0</v>
      </c>
      <c r="N17" s="25"/>
    </row>
    <row r="18" spans="1:14" x14ac:dyDescent="0.15">
      <c r="A18" s="12"/>
      <c r="B18" s="13" t="s">
        <v>159</v>
      </c>
      <c r="C18" s="13"/>
      <c r="D18" s="13"/>
      <c r="E18" s="14"/>
      <c r="F18" s="13"/>
      <c r="G18" s="15">
        <v>0</v>
      </c>
      <c r="H18" s="23"/>
      <c r="I18" s="15"/>
      <c r="J18" s="15">
        <v>0</v>
      </c>
      <c r="K18" s="23"/>
      <c r="L18" s="15"/>
      <c r="M18" s="15">
        <v>0</v>
      </c>
      <c r="N18" s="25"/>
    </row>
    <row r="19" spans="1:14" x14ac:dyDescent="0.15">
      <c r="A19" s="12" t="s">
        <v>160</v>
      </c>
      <c r="B19" s="13"/>
      <c r="C19" s="13"/>
      <c r="D19" s="13"/>
      <c r="E19" s="14"/>
      <c r="F19" s="13"/>
      <c r="G19" s="15">
        <v>0</v>
      </c>
      <c r="H19" s="23"/>
      <c r="I19" s="15"/>
      <c r="J19" s="15">
        <v>0</v>
      </c>
      <c r="K19" s="23"/>
      <c r="L19" s="15"/>
      <c r="M19" s="15">
        <v>0</v>
      </c>
      <c r="N19" s="25"/>
    </row>
    <row r="20" spans="1:14" x14ac:dyDescent="0.15">
      <c r="A20" s="4"/>
      <c r="B20" s="4"/>
      <c r="C20" s="4"/>
      <c r="D20" s="4"/>
      <c r="E20" s="4"/>
      <c r="F20" s="4"/>
      <c r="G20" s="16"/>
      <c r="H20" s="16"/>
      <c r="I20" s="16"/>
      <c r="J20" s="16"/>
      <c r="K20" s="16"/>
      <c r="L20" s="16"/>
      <c r="M20" s="16"/>
    </row>
    <row r="21" spans="1:14" x14ac:dyDescent="0.15">
      <c r="A21" s="17" t="s">
        <v>161</v>
      </c>
      <c r="B21" s="17"/>
      <c r="C21" s="17"/>
      <c r="D21" s="17"/>
      <c r="E21" s="18"/>
      <c r="F21" s="18"/>
      <c r="G21" s="18"/>
      <c r="H21" s="18"/>
      <c r="I21" s="18"/>
      <c r="J21" s="18"/>
      <c r="K21" s="18"/>
      <c r="L21" s="18"/>
      <c r="M21" s="19"/>
    </row>
    <row r="22" spans="1:14" x14ac:dyDescent="0.15">
      <c r="A22" s="20"/>
      <c r="B22" s="20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9"/>
    </row>
    <row r="23" spans="1:14" x14ac:dyDescent="0.15">
      <c r="A23" s="17" t="s">
        <v>186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</row>
    <row r="24" spans="1:14" x14ac:dyDescent="0.15">
      <c r="A24" s="18"/>
      <c r="B24" s="18"/>
      <c r="C24" s="77"/>
      <c r="D24" s="77"/>
      <c r="E24" s="18"/>
      <c r="F24" s="18"/>
      <c r="G24" s="18"/>
      <c r="H24" s="18"/>
      <c r="I24" s="18"/>
      <c r="J24" s="18"/>
      <c r="K24" s="18"/>
      <c r="L24" s="18"/>
      <c r="M24" s="19"/>
    </row>
    <row r="25" spans="1:14" x14ac:dyDescent="0.15">
      <c r="A25" s="78" t="s">
        <v>162</v>
      </c>
      <c r="B25" s="78"/>
      <c r="C25" s="78"/>
      <c r="D25" s="78"/>
      <c r="E25" s="78"/>
      <c r="F25" s="78"/>
      <c r="G25" s="78"/>
      <c r="H25" s="78"/>
      <c r="I25" s="78"/>
      <c r="J25" s="78"/>
      <c r="K25" s="22"/>
      <c r="L25" s="22"/>
      <c r="M25" s="19"/>
    </row>
    <row r="26" spans="1:14" x14ac:dyDescent="0.15">
      <c r="A26" s="78" t="s">
        <v>188</v>
      </c>
      <c r="B26" s="78"/>
      <c r="C26" s="78"/>
      <c r="D26" s="78"/>
      <c r="E26" s="78"/>
      <c r="F26" s="78"/>
      <c r="G26" s="78"/>
      <c r="H26" s="78"/>
      <c r="I26" s="78"/>
      <c r="J26" s="78"/>
      <c r="K26" s="78"/>
      <c r="L26" s="78"/>
      <c r="M26" s="78"/>
    </row>
    <row r="27" spans="1:14" x14ac:dyDescent="0.15">
      <c r="A27" s="78"/>
      <c r="B27" s="78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</row>
    <row r="28" spans="1:14" x14ac:dyDescent="0.15">
      <c r="A28" s="78"/>
      <c r="B28" s="78"/>
      <c r="C28" s="78"/>
      <c r="D28" s="78"/>
      <c r="E28" s="78"/>
      <c r="F28" s="78"/>
      <c r="G28" s="78"/>
      <c r="H28" s="78"/>
      <c r="I28" s="78"/>
      <c r="J28" s="78"/>
      <c r="K28" s="78"/>
      <c r="L28" s="78"/>
      <c r="M28" s="78"/>
    </row>
    <row r="29" spans="1:14" x14ac:dyDescent="0.15">
      <c r="A29" s="78" t="s">
        <v>187</v>
      </c>
      <c r="B29" s="78"/>
      <c r="C29" s="78"/>
      <c r="D29" s="78"/>
      <c r="E29" s="78"/>
      <c r="F29" s="78"/>
      <c r="G29" s="78"/>
      <c r="H29" s="78"/>
      <c r="I29" s="78"/>
      <c r="J29" s="78"/>
      <c r="K29" s="78"/>
      <c r="L29" s="78"/>
      <c r="M29" s="78"/>
    </row>
    <row r="30" spans="1:14" x14ac:dyDescent="0.15">
      <c r="A30" s="78"/>
      <c r="B30" s="78"/>
      <c r="C30" s="78"/>
      <c r="D30" s="78"/>
      <c r="E30" s="78"/>
      <c r="F30" s="78"/>
      <c r="G30" s="78"/>
      <c r="H30" s="78"/>
      <c r="I30" s="78"/>
      <c r="J30" s="78"/>
      <c r="K30" s="78"/>
      <c r="L30" s="78"/>
      <c r="M30" s="78"/>
    </row>
    <row r="31" spans="1:14" x14ac:dyDescent="0.15">
      <c r="A31" s="78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</row>
    <row r="32" spans="1:14" x14ac:dyDescent="0.15">
      <c r="A32" s="78" t="s">
        <v>189</v>
      </c>
      <c r="B32" s="78"/>
      <c r="C32" s="78"/>
      <c r="D32" s="78"/>
      <c r="E32" s="78"/>
      <c r="F32" s="78"/>
      <c r="G32" s="78"/>
      <c r="H32" s="78"/>
      <c r="I32" s="78"/>
      <c r="J32" s="78"/>
      <c r="K32" s="78"/>
      <c r="L32" s="78"/>
      <c r="M32" s="78"/>
    </row>
    <row r="33" spans="1:13" x14ac:dyDescent="0.15">
      <c r="A33" s="78"/>
      <c r="B33" s="78"/>
      <c r="C33" s="78"/>
      <c r="D33" s="78"/>
      <c r="E33" s="78"/>
      <c r="F33" s="78"/>
      <c r="G33" s="78"/>
      <c r="H33" s="78"/>
      <c r="I33" s="78"/>
      <c r="J33" s="78"/>
      <c r="K33" s="78"/>
      <c r="L33" s="78"/>
      <c r="M33" s="78"/>
    </row>
    <row r="34" spans="1:13" x14ac:dyDescent="0.15">
      <c r="A34" s="78"/>
      <c r="B34" s="78"/>
      <c r="C34" s="78"/>
      <c r="D34" s="78"/>
      <c r="E34" s="78"/>
      <c r="F34" s="78"/>
      <c r="G34" s="78"/>
      <c r="H34" s="78"/>
      <c r="I34" s="78"/>
      <c r="J34" s="78"/>
      <c r="K34" s="78"/>
      <c r="L34" s="78"/>
      <c r="M34" s="78"/>
    </row>
    <row r="35" spans="1:13" x14ac:dyDescent="0.15">
      <c r="A35" s="78" t="s">
        <v>190</v>
      </c>
      <c r="B35" s="78"/>
      <c r="C35" s="78"/>
      <c r="D35" s="78"/>
      <c r="E35" s="78"/>
      <c r="F35" s="78"/>
      <c r="G35" s="78"/>
      <c r="H35" s="78"/>
      <c r="I35" s="78"/>
      <c r="J35" s="78"/>
      <c r="K35" s="78"/>
      <c r="L35" s="78"/>
      <c r="M35" s="78"/>
    </row>
    <row r="36" spans="1:13" x14ac:dyDescent="0.15">
      <c r="A36" s="78"/>
      <c r="B36" s="78"/>
      <c r="C36" s="78"/>
      <c r="D36" s="78"/>
      <c r="E36" s="78"/>
      <c r="F36" s="78"/>
      <c r="G36" s="78"/>
      <c r="H36" s="78"/>
      <c r="I36" s="78"/>
      <c r="J36" s="78"/>
      <c r="K36" s="78"/>
      <c r="L36" s="78"/>
      <c r="M36" s="78"/>
    </row>
    <row r="37" spans="1:13" x14ac:dyDescent="0.15">
      <c r="A37" s="78"/>
      <c r="B37" s="78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</row>
    <row r="38" spans="1:13" x14ac:dyDescent="0.15">
      <c r="A38" s="78" t="s">
        <v>191</v>
      </c>
      <c r="B38" s="78"/>
      <c r="C38" s="78"/>
      <c r="D38" s="78"/>
      <c r="E38" s="78"/>
      <c r="F38" s="78"/>
      <c r="G38" s="78"/>
      <c r="H38" s="78"/>
      <c r="I38" s="78"/>
      <c r="J38" s="78"/>
      <c r="K38" s="78"/>
      <c r="L38" s="78"/>
      <c r="M38" s="78"/>
    </row>
    <row r="39" spans="1:13" x14ac:dyDescent="0.15">
      <c r="A39" s="78"/>
      <c r="B39" s="78"/>
      <c r="C39" s="78"/>
      <c r="D39" s="78"/>
      <c r="E39" s="78"/>
      <c r="F39" s="78"/>
      <c r="G39" s="78"/>
      <c r="H39" s="78"/>
      <c r="I39" s="78"/>
      <c r="J39" s="78"/>
      <c r="K39" s="78"/>
      <c r="L39" s="78"/>
      <c r="M39" s="78"/>
    </row>
    <row r="40" spans="1:13" x14ac:dyDescent="0.15">
      <c r="A40" s="78"/>
      <c r="B40" s="78"/>
      <c r="C40" s="78"/>
      <c r="D40" s="78"/>
      <c r="E40" s="78"/>
      <c r="F40" s="78"/>
      <c r="G40" s="78"/>
      <c r="H40" s="78"/>
      <c r="I40" s="78"/>
      <c r="J40" s="78"/>
      <c r="K40" s="78"/>
      <c r="L40" s="78"/>
      <c r="M40" s="78"/>
    </row>
    <row r="41" spans="1:13" x14ac:dyDescent="0.15">
      <c r="A41" s="78" t="s">
        <v>192</v>
      </c>
      <c r="B41" s="78"/>
      <c r="C41" s="78"/>
      <c r="D41" s="78"/>
      <c r="E41" s="78"/>
      <c r="F41" s="78"/>
      <c r="G41" s="78"/>
      <c r="H41" s="78"/>
      <c r="I41" s="78"/>
      <c r="J41" s="78"/>
      <c r="K41" s="78"/>
      <c r="L41" s="78"/>
      <c r="M41" s="78"/>
    </row>
    <row r="42" spans="1:13" x14ac:dyDescent="0.15">
      <c r="A42" s="78"/>
      <c r="B42" s="78"/>
      <c r="C42" s="78"/>
      <c r="D42" s="78"/>
      <c r="E42" s="78"/>
      <c r="F42" s="78"/>
      <c r="G42" s="78"/>
      <c r="H42" s="78"/>
      <c r="I42" s="78"/>
      <c r="J42" s="78"/>
      <c r="K42" s="78"/>
      <c r="L42" s="78"/>
      <c r="M42" s="78"/>
    </row>
    <row r="43" spans="1:13" x14ac:dyDescent="0.15">
      <c r="A43" s="78"/>
      <c r="B43" s="78"/>
      <c r="C43" s="78"/>
      <c r="D43" s="78"/>
      <c r="E43" s="78"/>
      <c r="F43" s="78"/>
      <c r="G43" s="78"/>
      <c r="H43" s="78"/>
      <c r="I43" s="78"/>
      <c r="J43" s="78"/>
      <c r="K43" s="78"/>
      <c r="L43" s="78"/>
      <c r="M43" s="78"/>
    </row>
    <row r="44" spans="1:13" x14ac:dyDescent="0.15">
      <c r="A44" s="78" t="s">
        <v>193</v>
      </c>
      <c r="B44" s="78"/>
      <c r="C44" s="78"/>
      <c r="D44" s="78"/>
      <c r="E44" s="78"/>
      <c r="F44" s="78"/>
      <c r="G44" s="78"/>
      <c r="H44" s="78"/>
      <c r="I44" s="78"/>
      <c r="J44" s="78"/>
      <c r="K44" s="78"/>
      <c r="L44" s="78"/>
      <c r="M44" s="78"/>
    </row>
    <row r="45" spans="1:13" x14ac:dyDescent="0.15">
      <c r="A45" s="78"/>
      <c r="B45" s="78"/>
      <c r="C45" s="78"/>
      <c r="D45" s="78"/>
      <c r="E45" s="78"/>
      <c r="F45" s="78"/>
      <c r="G45" s="78"/>
      <c r="H45" s="78"/>
      <c r="I45" s="78"/>
      <c r="J45" s="78"/>
      <c r="K45" s="78"/>
      <c r="L45" s="78"/>
      <c r="M45" s="78"/>
    </row>
    <row r="46" spans="1:13" x14ac:dyDescent="0.15">
      <c r="A46" s="78"/>
      <c r="B46" s="78"/>
      <c r="C46" s="78"/>
      <c r="D46" s="78"/>
      <c r="E46" s="78"/>
      <c r="F46" s="78"/>
      <c r="G46" s="78"/>
      <c r="H46" s="78"/>
      <c r="I46" s="78"/>
      <c r="J46" s="78"/>
      <c r="K46" s="78"/>
      <c r="L46" s="78"/>
      <c r="M46" s="78"/>
    </row>
    <row r="47" spans="1:13" x14ac:dyDescent="0.15">
      <c r="A47" s="21"/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19"/>
    </row>
    <row r="48" spans="1:13" x14ac:dyDescent="0.15">
      <c r="A48" s="4"/>
      <c r="B48" s="4"/>
      <c r="C48" s="4"/>
      <c r="D48" s="4"/>
      <c r="E48" s="4"/>
      <c r="F48" s="4"/>
      <c r="G48" s="16"/>
      <c r="H48" s="16"/>
      <c r="I48" s="16"/>
      <c r="J48" s="16"/>
      <c r="K48" s="16"/>
      <c r="L48" s="16"/>
      <c r="M48" s="16"/>
    </row>
    <row r="49" spans="1:13" x14ac:dyDescent="0.15">
      <c r="A49" s="4"/>
      <c r="B49" s="4"/>
      <c r="C49" s="4"/>
      <c r="D49" s="4"/>
      <c r="E49" s="4"/>
      <c r="F49" s="4"/>
      <c r="G49" s="16"/>
      <c r="H49" s="16"/>
      <c r="I49" s="16"/>
      <c r="J49" s="16"/>
      <c r="K49" s="16"/>
      <c r="L49" s="16"/>
      <c r="M49" s="16"/>
    </row>
    <row r="50" spans="1:13" x14ac:dyDescent="0.15">
      <c r="A50" s="4"/>
      <c r="B50" s="4"/>
      <c r="C50" s="4"/>
      <c r="D50" s="4"/>
      <c r="E50" s="4"/>
      <c r="F50" s="4"/>
      <c r="G50" s="16"/>
      <c r="H50" s="16"/>
      <c r="I50" s="16"/>
      <c r="J50" s="16"/>
      <c r="K50" s="16"/>
      <c r="L50" s="16"/>
      <c r="M50" s="16"/>
    </row>
    <row r="51" spans="1:13" x14ac:dyDescent="0.15">
      <c r="A51" s="4"/>
      <c r="B51" s="4"/>
      <c r="C51" s="4"/>
      <c r="D51" s="4"/>
      <c r="E51" s="4"/>
      <c r="F51" s="4"/>
      <c r="G51" s="16"/>
      <c r="H51" s="16"/>
      <c r="I51" s="16"/>
      <c r="J51" s="16"/>
      <c r="K51" s="16"/>
      <c r="L51" s="16"/>
      <c r="M51" s="16"/>
    </row>
    <row r="52" spans="1:13" x14ac:dyDescent="0.15">
      <c r="A52" s="4"/>
      <c r="B52" s="4"/>
      <c r="C52" s="4"/>
      <c r="D52" s="4"/>
      <c r="E52" s="4"/>
      <c r="F52" s="4"/>
      <c r="G52" s="16"/>
      <c r="H52" s="16"/>
      <c r="I52" s="16"/>
      <c r="J52" s="16"/>
      <c r="K52" s="16"/>
      <c r="L52" s="16"/>
      <c r="M52" s="16"/>
    </row>
    <row r="53" spans="1:13" x14ac:dyDescent="0.15">
      <c r="A53" s="4"/>
      <c r="B53" s="4"/>
      <c r="C53" s="4"/>
      <c r="D53" s="4"/>
      <c r="E53" s="4"/>
      <c r="F53" s="4"/>
      <c r="G53" s="16"/>
      <c r="H53" s="16"/>
      <c r="I53" s="16"/>
      <c r="J53" s="16"/>
      <c r="K53" s="16"/>
      <c r="L53" s="16"/>
      <c r="M53" s="16"/>
    </row>
    <row r="54" spans="1:13" x14ac:dyDescent="0.15">
      <c r="A54" s="4"/>
      <c r="B54" s="4"/>
      <c r="C54" s="4"/>
      <c r="D54" s="4"/>
      <c r="E54" s="4"/>
      <c r="F54" s="4"/>
      <c r="G54" s="16"/>
      <c r="H54" s="16"/>
      <c r="I54" s="16"/>
      <c r="J54" s="16"/>
      <c r="K54" s="16"/>
      <c r="L54" s="16"/>
      <c r="M54" s="16"/>
    </row>
    <row r="55" spans="1:13" x14ac:dyDescent="0.15">
      <c r="A55" s="4"/>
      <c r="B55" s="4"/>
      <c r="C55" s="4"/>
      <c r="D55" s="4"/>
      <c r="E55" s="4"/>
      <c r="F55" s="4"/>
      <c r="G55" s="16"/>
      <c r="H55" s="16"/>
      <c r="I55" s="16"/>
      <c r="J55" s="16"/>
      <c r="K55" s="16"/>
      <c r="L55" s="16"/>
      <c r="M55" s="16"/>
    </row>
  </sheetData>
  <mergeCells count="10">
    <mergeCell ref="A6:E6"/>
    <mergeCell ref="C24:D24"/>
    <mergeCell ref="A44:M46"/>
    <mergeCell ref="A25:J25"/>
    <mergeCell ref="A26:M28"/>
    <mergeCell ref="A32:M34"/>
    <mergeCell ref="A35:M37"/>
    <mergeCell ref="A38:M40"/>
    <mergeCell ref="A41:M43"/>
    <mergeCell ref="A29:M31"/>
  </mergeCells>
  <phoneticPr fontId="1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7F0A16-172A-459A-8354-70A382CACCA9}">
  <dimension ref="A1:N114"/>
  <sheetViews>
    <sheetView view="pageLayout" topLeftCell="A86" zoomScaleNormal="100" workbookViewId="0">
      <selection activeCell="E112" sqref="E112"/>
    </sheetView>
  </sheetViews>
  <sheetFormatPr defaultColWidth="9" defaultRowHeight="13.5" x14ac:dyDescent="0.15"/>
  <cols>
    <col min="1" max="4" width="2" style="31" customWidth="1"/>
    <col min="5" max="5" width="29" style="31" customWidth="1"/>
    <col min="6" max="6" width="1.375" style="31" customWidth="1"/>
    <col min="7" max="7" width="15.375" style="31" customWidth="1"/>
    <col min="8" max="9" width="1.375" style="31" customWidth="1"/>
    <col min="10" max="10" width="15.375" style="31" customWidth="1"/>
    <col min="11" max="12" width="1.375" style="31" customWidth="1"/>
    <col min="13" max="13" width="15.375" style="31" customWidth="1"/>
    <col min="14" max="14" width="1.375" style="31" customWidth="1"/>
    <col min="15" max="16384" width="9" style="31"/>
  </cols>
  <sheetData>
    <row r="1" spans="1:14" x14ac:dyDescent="0.15">
      <c r="A1" s="30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17.25" x14ac:dyDescent="0.15">
      <c r="A2" s="32" t="s">
        <v>163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</row>
    <row r="3" spans="1:14" x14ac:dyDescent="0.15">
      <c r="A3" s="1" t="s">
        <v>184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x14ac:dyDescent="0.15">
      <c r="A4" s="30"/>
      <c r="B4" s="30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</row>
    <row r="5" spans="1:14" x14ac:dyDescent="0.15">
      <c r="A5" s="33"/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2"/>
      <c r="N5" s="2" t="s">
        <v>0</v>
      </c>
    </row>
    <row r="6" spans="1:14" x14ac:dyDescent="0.15">
      <c r="A6" s="79" t="s">
        <v>1</v>
      </c>
      <c r="B6" s="80"/>
      <c r="C6" s="80"/>
      <c r="D6" s="80"/>
      <c r="E6" s="81"/>
      <c r="F6" s="26"/>
      <c r="G6" s="27" t="s">
        <v>164</v>
      </c>
      <c r="H6" s="28"/>
      <c r="I6" s="26"/>
      <c r="J6" s="27" t="s">
        <v>165</v>
      </c>
      <c r="K6" s="28"/>
      <c r="L6" s="26"/>
      <c r="M6" s="27" t="s">
        <v>166</v>
      </c>
      <c r="N6" s="28"/>
    </row>
    <row r="7" spans="1:14" x14ac:dyDescent="0.15">
      <c r="A7" s="34" t="s">
        <v>6</v>
      </c>
      <c r="B7" s="35"/>
      <c r="C7" s="35"/>
      <c r="D7" s="35"/>
      <c r="E7" s="36"/>
      <c r="F7" s="35"/>
      <c r="G7" s="37"/>
      <c r="H7" s="36"/>
      <c r="I7" s="35"/>
      <c r="J7" s="37"/>
      <c r="K7" s="36"/>
      <c r="L7" s="35"/>
      <c r="M7" s="37"/>
      <c r="N7" s="36"/>
    </row>
    <row r="8" spans="1:14" x14ac:dyDescent="0.15">
      <c r="A8" s="34" t="s">
        <v>7</v>
      </c>
      <c r="B8" s="35"/>
      <c r="C8" s="35"/>
      <c r="D8" s="35"/>
      <c r="E8" s="36"/>
      <c r="F8" s="35"/>
      <c r="G8" s="37"/>
      <c r="H8" s="36"/>
      <c r="I8" s="35"/>
      <c r="J8" s="37"/>
      <c r="K8" s="36"/>
      <c r="L8" s="35"/>
      <c r="M8" s="37"/>
      <c r="N8" s="36"/>
    </row>
    <row r="9" spans="1:14" x14ac:dyDescent="0.15">
      <c r="A9" s="34"/>
      <c r="B9" s="35" t="s">
        <v>8</v>
      </c>
      <c r="C9" s="35"/>
      <c r="D9" s="35"/>
      <c r="E9" s="36"/>
      <c r="F9" s="35"/>
      <c r="G9" s="37"/>
      <c r="H9" s="36"/>
      <c r="I9" s="35"/>
      <c r="J9" s="37"/>
      <c r="K9" s="36"/>
      <c r="L9" s="35"/>
      <c r="M9" s="37"/>
      <c r="N9" s="36"/>
    </row>
    <row r="10" spans="1:14" x14ac:dyDescent="0.15">
      <c r="A10" s="34"/>
      <c r="B10" s="35"/>
      <c r="C10" s="35" t="s">
        <v>9</v>
      </c>
      <c r="D10" s="35"/>
      <c r="E10" s="36"/>
      <c r="F10" s="35"/>
      <c r="G10" s="37">
        <f>SUM(G11,G12,G13)</f>
        <v>108600000</v>
      </c>
      <c r="H10" s="36"/>
      <c r="I10" s="35"/>
      <c r="J10" s="37">
        <f>SUM(J11,J12,J13)</f>
        <v>14400000</v>
      </c>
      <c r="K10" s="36"/>
      <c r="L10" s="35"/>
      <c r="M10" s="37">
        <f>SUM(G10,J10)</f>
        <v>123000000</v>
      </c>
      <c r="N10" s="36"/>
    </row>
    <row r="11" spans="1:14" x14ac:dyDescent="0.15">
      <c r="A11" s="34"/>
      <c r="B11" s="35"/>
      <c r="C11" s="35"/>
      <c r="D11" s="35" t="s">
        <v>10</v>
      </c>
      <c r="E11" s="36"/>
      <c r="F11" s="35"/>
      <c r="G11" s="37">
        <v>100000000</v>
      </c>
      <c r="H11" s="36"/>
      <c r="I11" s="35"/>
      <c r="J11" s="37">
        <v>0</v>
      </c>
      <c r="K11" s="36"/>
      <c r="L11" s="35"/>
      <c r="M11" s="37">
        <f t="shared" ref="M11:M75" si="0">SUM(G11,J11)</f>
        <v>100000000</v>
      </c>
      <c r="N11" s="36"/>
    </row>
    <row r="12" spans="1:14" x14ac:dyDescent="0.15">
      <c r="A12" s="34"/>
      <c r="B12" s="35"/>
      <c r="C12" s="35"/>
      <c r="D12" s="35" t="s">
        <v>11</v>
      </c>
      <c r="E12" s="36"/>
      <c r="F12" s="35"/>
      <c r="G12" s="37">
        <v>8000000</v>
      </c>
      <c r="H12" s="36"/>
      <c r="I12" s="35"/>
      <c r="J12" s="37">
        <v>0</v>
      </c>
      <c r="K12" s="36"/>
      <c r="L12" s="35"/>
      <c r="M12" s="37">
        <f t="shared" si="0"/>
        <v>8000000</v>
      </c>
      <c r="N12" s="36"/>
    </row>
    <row r="13" spans="1:14" x14ac:dyDescent="0.15">
      <c r="A13" s="34"/>
      <c r="B13" s="35"/>
      <c r="C13" s="35"/>
      <c r="D13" s="35" t="s">
        <v>12</v>
      </c>
      <c r="E13" s="36"/>
      <c r="F13" s="35"/>
      <c r="G13" s="37">
        <v>600000</v>
      </c>
      <c r="H13" s="36"/>
      <c r="I13" s="35"/>
      <c r="J13" s="37">
        <v>14400000</v>
      </c>
      <c r="K13" s="36"/>
      <c r="L13" s="35"/>
      <c r="M13" s="37">
        <f t="shared" si="0"/>
        <v>15000000</v>
      </c>
      <c r="N13" s="36"/>
    </row>
    <row r="14" spans="1:14" x14ac:dyDescent="0.15">
      <c r="A14" s="34"/>
      <c r="B14" s="35"/>
      <c r="C14" s="35" t="s">
        <v>13</v>
      </c>
      <c r="D14" s="35"/>
      <c r="E14" s="36"/>
      <c r="F14" s="35"/>
      <c r="G14" s="37">
        <v>792000</v>
      </c>
      <c r="H14" s="36"/>
      <c r="I14" s="35"/>
      <c r="J14" s="37">
        <v>0</v>
      </c>
      <c r="K14" s="36"/>
      <c r="L14" s="35"/>
      <c r="M14" s="37">
        <f t="shared" si="0"/>
        <v>792000</v>
      </c>
      <c r="N14" s="36"/>
    </row>
    <row r="15" spans="1:14" x14ac:dyDescent="0.15">
      <c r="A15" s="34"/>
      <c r="B15" s="35"/>
      <c r="C15" s="35"/>
      <c r="D15" s="35" t="s">
        <v>13</v>
      </c>
      <c r="E15" s="36"/>
      <c r="F15" s="35"/>
      <c r="G15" s="37">
        <v>792000</v>
      </c>
      <c r="H15" s="36"/>
      <c r="I15" s="35"/>
      <c r="J15" s="37">
        <v>0</v>
      </c>
      <c r="K15" s="36"/>
      <c r="L15" s="35"/>
      <c r="M15" s="37">
        <f t="shared" si="0"/>
        <v>792000</v>
      </c>
      <c r="N15" s="36"/>
    </row>
    <row r="16" spans="1:14" x14ac:dyDescent="0.15">
      <c r="A16" s="34"/>
      <c r="B16" s="35"/>
      <c r="C16" s="35" t="s">
        <v>14</v>
      </c>
      <c r="D16" s="35"/>
      <c r="E16" s="36"/>
      <c r="F16" s="35"/>
      <c r="G16" s="37">
        <f>SUM(G17:G18)</f>
        <v>75646926</v>
      </c>
      <c r="H16" s="36"/>
      <c r="I16" s="35"/>
      <c r="J16" s="37">
        <f>SUM(J17:J18)</f>
        <v>11658074</v>
      </c>
      <c r="K16" s="36"/>
      <c r="L16" s="35"/>
      <c r="M16" s="37">
        <f>SUM(G16,J16)</f>
        <v>87305000</v>
      </c>
      <c r="N16" s="36"/>
    </row>
    <row r="17" spans="1:14" x14ac:dyDescent="0.15">
      <c r="A17" s="34"/>
      <c r="B17" s="35"/>
      <c r="C17" s="35"/>
      <c r="D17" s="35" t="s">
        <v>15</v>
      </c>
      <c r="E17" s="36"/>
      <c r="F17" s="35"/>
      <c r="G17" s="37">
        <v>75646926</v>
      </c>
      <c r="H17" s="36"/>
      <c r="I17" s="35"/>
      <c r="J17" s="37">
        <v>0</v>
      </c>
      <c r="K17" s="36"/>
      <c r="L17" s="35"/>
      <c r="M17" s="37">
        <f t="shared" si="0"/>
        <v>75646926</v>
      </c>
      <c r="N17" s="36"/>
    </row>
    <row r="18" spans="1:14" x14ac:dyDescent="0.15">
      <c r="A18" s="34"/>
      <c r="B18" s="35"/>
      <c r="C18" s="35"/>
      <c r="D18" s="35" t="s">
        <v>16</v>
      </c>
      <c r="E18" s="36"/>
      <c r="F18" s="35"/>
      <c r="G18" s="37"/>
      <c r="H18" s="36">
        <v>11658074</v>
      </c>
      <c r="I18" s="35"/>
      <c r="J18" s="37">
        <v>11658074</v>
      </c>
      <c r="K18" s="36"/>
      <c r="L18" s="35"/>
      <c r="M18" s="37">
        <f t="shared" si="0"/>
        <v>11658074</v>
      </c>
      <c r="N18" s="36"/>
    </row>
    <row r="19" spans="1:14" x14ac:dyDescent="0.15">
      <c r="A19" s="34"/>
      <c r="B19" s="35"/>
      <c r="C19" s="35" t="s">
        <v>17</v>
      </c>
      <c r="D19" s="35"/>
      <c r="E19" s="36"/>
      <c r="F19" s="35"/>
      <c r="G19" s="37">
        <v>350000</v>
      </c>
      <c r="H19" s="36"/>
      <c r="I19" s="35"/>
      <c r="J19" s="37">
        <v>350000</v>
      </c>
      <c r="K19" s="36"/>
      <c r="L19" s="35"/>
      <c r="M19" s="37">
        <f t="shared" si="0"/>
        <v>700000</v>
      </c>
      <c r="N19" s="36"/>
    </row>
    <row r="20" spans="1:14" x14ac:dyDescent="0.15">
      <c r="A20" s="34"/>
      <c r="B20" s="35"/>
      <c r="C20" s="35"/>
      <c r="D20" s="35" t="s">
        <v>18</v>
      </c>
      <c r="E20" s="36"/>
      <c r="F20" s="35"/>
      <c r="G20" s="37">
        <v>350000</v>
      </c>
      <c r="H20" s="36"/>
      <c r="I20" s="35"/>
      <c r="J20" s="37">
        <v>350000</v>
      </c>
      <c r="K20" s="36"/>
      <c r="L20" s="35"/>
      <c r="M20" s="37">
        <f t="shared" si="0"/>
        <v>700000</v>
      </c>
      <c r="N20" s="36"/>
    </row>
    <row r="21" spans="1:14" x14ac:dyDescent="0.15">
      <c r="A21" s="34"/>
      <c r="B21" s="35"/>
      <c r="C21" s="35" t="s">
        <v>19</v>
      </c>
      <c r="D21" s="35"/>
      <c r="E21" s="36"/>
      <c r="F21" s="35"/>
      <c r="G21" s="37">
        <v>25800000</v>
      </c>
      <c r="H21" s="36"/>
      <c r="I21" s="35"/>
      <c r="J21" s="37">
        <v>0</v>
      </c>
      <c r="K21" s="36"/>
      <c r="L21" s="35"/>
      <c r="M21" s="37">
        <f t="shared" si="0"/>
        <v>25800000</v>
      </c>
      <c r="N21" s="36"/>
    </row>
    <row r="22" spans="1:14" x14ac:dyDescent="0.15">
      <c r="A22" s="34"/>
      <c r="B22" s="35"/>
      <c r="C22" s="35"/>
      <c r="D22" s="35" t="s">
        <v>20</v>
      </c>
      <c r="E22" s="36"/>
      <c r="F22" s="35"/>
      <c r="G22" s="37">
        <v>12900000</v>
      </c>
      <c r="H22" s="36"/>
      <c r="I22" s="35"/>
      <c r="J22" s="37">
        <v>0</v>
      </c>
      <c r="K22" s="36"/>
      <c r="L22" s="35"/>
      <c r="M22" s="37">
        <f t="shared" si="0"/>
        <v>12900000</v>
      </c>
      <c r="N22" s="36"/>
    </row>
    <row r="23" spans="1:14" x14ac:dyDescent="0.15">
      <c r="A23" s="34"/>
      <c r="B23" s="35"/>
      <c r="C23" s="35"/>
      <c r="D23" s="35" t="s">
        <v>21</v>
      </c>
      <c r="E23" s="36"/>
      <c r="F23" s="35"/>
      <c r="G23" s="37">
        <v>12900000</v>
      </c>
      <c r="H23" s="36"/>
      <c r="I23" s="35"/>
      <c r="J23" s="37">
        <v>0</v>
      </c>
      <c r="K23" s="36"/>
      <c r="L23" s="35"/>
      <c r="M23" s="37">
        <f t="shared" si="0"/>
        <v>12900000</v>
      </c>
      <c r="N23" s="36"/>
    </row>
    <row r="24" spans="1:14" x14ac:dyDescent="0.15">
      <c r="A24" s="34"/>
      <c r="B24" s="35"/>
      <c r="C24" s="35" t="s">
        <v>22</v>
      </c>
      <c r="D24" s="35"/>
      <c r="E24" s="36"/>
      <c r="F24" s="35"/>
      <c r="G24" s="37"/>
      <c r="H24" s="36"/>
      <c r="I24" s="35"/>
      <c r="J24" s="37">
        <v>110000</v>
      </c>
      <c r="K24" s="36"/>
      <c r="L24" s="35"/>
      <c r="M24" s="37">
        <f t="shared" si="0"/>
        <v>110000</v>
      </c>
      <c r="N24" s="36"/>
    </row>
    <row r="25" spans="1:14" x14ac:dyDescent="0.15">
      <c r="A25" s="34"/>
      <c r="B25" s="35"/>
      <c r="C25" s="35"/>
      <c r="D25" s="35" t="s">
        <v>23</v>
      </c>
      <c r="E25" s="36"/>
      <c r="F25" s="35"/>
      <c r="G25" s="37"/>
      <c r="H25" s="36"/>
      <c r="I25" s="35"/>
      <c r="J25" s="37">
        <v>10000</v>
      </c>
      <c r="K25" s="36"/>
      <c r="L25" s="35"/>
      <c r="M25" s="37">
        <f t="shared" si="0"/>
        <v>10000</v>
      </c>
      <c r="N25" s="36"/>
    </row>
    <row r="26" spans="1:14" x14ac:dyDescent="0.15">
      <c r="A26" s="34"/>
      <c r="B26" s="35"/>
      <c r="C26" s="35"/>
      <c r="D26" s="35" t="s">
        <v>22</v>
      </c>
      <c r="E26" s="36"/>
      <c r="F26" s="35"/>
      <c r="G26" s="37"/>
      <c r="H26" s="36"/>
      <c r="I26" s="35"/>
      <c r="J26" s="37">
        <v>100000</v>
      </c>
      <c r="K26" s="36"/>
      <c r="L26" s="35"/>
      <c r="M26" s="37">
        <f t="shared" si="0"/>
        <v>100000</v>
      </c>
      <c r="N26" s="36"/>
    </row>
    <row r="27" spans="1:14" x14ac:dyDescent="0.15">
      <c r="A27" s="34"/>
      <c r="B27" s="35"/>
      <c r="C27" s="35" t="s">
        <v>24</v>
      </c>
      <c r="D27" s="35"/>
      <c r="E27" s="36"/>
      <c r="F27" s="35"/>
      <c r="G27" s="37">
        <f>SUM(G10,G14,G16,G19,G21,G24)</f>
        <v>211188926</v>
      </c>
      <c r="H27" s="36"/>
      <c r="I27" s="35"/>
      <c r="J27" s="37">
        <f>SUM(J10,J14,J16,J19,J21,J24)</f>
        <v>26518074</v>
      </c>
      <c r="K27" s="36"/>
      <c r="L27" s="35"/>
      <c r="M27" s="37">
        <f t="shared" si="0"/>
        <v>237707000</v>
      </c>
      <c r="N27" s="36"/>
    </row>
    <row r="28" spans="1:14" x14ac:dyDescent="0.15">
      <c r="A28" s="34"/>
      <c r="B28" s="35" t="s">
        <v>25</v>
      </c>
      <c r="C28" s="35"/>
      <c r="D28" s="35"/>
      <c r="E28" s="36"/>
      <c r="F28" s="35"/>
      <c r="G28" s="37"/>
      <c r="H28" s="36"/>
      <c r="I28" s="35"/>
      <c r="J28" s="37"/>
      <c r="K28" s="36"/>
      <c r="L28" s="35"/>
      <c r="M28" s="37"/>
      <c r="N28" s="36"/>
    </row>
    <row r="29" spans="1:14" x14ac:dyDescent="0.15">
      <c r="A29" s="34"/>
      <c r="B29" s="35"/>
      <c r="C29" s="35" t="s">
        <v>26</v>
      </c>
      <c r="D29" s="35"/>
      <c r="E29" s="36"/>
      <c r="F29" s="35"/>
      <c r="G29" s="37">
        <f>SUM(G30:G58)</f>
        <v>228301065</v>
      </c>
      <c r="H29" s="36"/>
      <c r="I29" s="35"/>
      <c r="J29" s="37">
        <v>0</v>
      </c>
      <c r="K29" s="36"/>
      <c r="L29" s="35"/>
      <c r="M29" s="37">
        <f t="shared" si="0"/>
        <v>228301065</v>
      </c>
      <c r="N29" s="36"/>
    </row>
    <row r="30" spans="1:14" x14ac:dyDescent="0.15">
      <c r="A30" s="34"/>
      <c r="B30" s="35"/>
      <c r="C30" s="35"/>
      <c r="D30" s="35" t="s">
        <v>27</v>
      </c>
      <c r="E30" s="36"/>
      <c r="F30" s="35"/>
      <c r="G30" s="37">
        <v>100000000</v>
      </c>
      <c r="H30" s="36"/>
      <c r="I30" s="35"/>
      <c r="J30" s="37">
        <v>0</v>
      </c>
      <c r="K30" s="36"/>
      <c r="L30" s="35"/>
      <c r="M30" s="37">
        <f t="shared" si="0"/>
        <v>100000000</v>
      </c>
      <c r="N30" s="36"/>
    </row>
    <row r="31" spans="1:14" x14ac:dyDescent="0.15">
      <c r="A31" s="34"/>
      <c r="B31" s="35"/>
      <c r="C31" s="35"/>
      <c r="D31" s="35" t="s">
        <v>28</v>
      </c>
      <c r="E31" s="36"/>
      <c r="F31" s="35"/>
      <c r="G31" s="37">
        <v>8000000</v>
      </c>
      <c r="H31" s="36"/>
      <c r="I31" s="35"/>
      <c r="J31" s="37">
        <v>0</v>
      </c>
      <c r="K31" s="36"/>
      <c r="L31" s="35"/>
      <c r="M31" s="37">
        <f t="shared" si="0"/>
        <v>8000000</v>
      </c>
      <c r="N31" s="36"/>
    </row>
    <row r="32" spans="1:14" x14ac:dyDescent="0.15">
      <c r="A32" s="34"/>
      <c r="B32" s="35"/>
      <c r="C32" s="35"/>
      <c r="D32" s="35" t="s">
        <v>29</v>
      </c>
      <c r="E32" s="36"/>
      <c r="F32" s="35"/>
      <c r="G32" s="37">
        <v>51520000</v>
      </c>
      <c r="H32" s="36"/>
      <c r="I32" s="35"/>
      <c r="J32" s="37">
        <v>0</v>
      </c>
      <c r="K32" s="36"/>
      <c r="L32" s="35"/>
      <c r="M32" s="37">
        <f t="shared" si="0"/>
        <v>51520000</v>
      </c>
      <c r="N32" s="36"/>
    </row>
    <row r="33" spans="1:14" x14ac:dyDescent="0.15">
      <c r="A33" s="34"/>
      <c r="B33" s="35"/>
      <c r="C33" s="35"/>
      <c r="D33" s="35" t="s">
        <v>30</v>
      </c>
      <c r="E33" s="36"/>
      <c r="F33" s="35"/>
      <c r="G33" s="37">
        <v>302400</v>
      </c>
      <c r="H33" s="36"/>
      <c r="I33" s="35"/>
      <c r="J33" s="37">
        <v>0</v>
      </c>
      <c r="K33" s="36"/>
      <c r="L33" s="35"/>
      <c r="M33" s="37">
        <f t="shared" si="0"/>
        <v>302400</v>
      </c>
      <c r="N33" s="36"/>
    </row>
    <row r="34" spans="1:14" x14ac:dyDescent="0.15">
      <c r="A34" s="34"/>
      <c r="B34" s="35"/>
      <c r="C34" s="35"/>
      <c r="D34" s="35" t="s">
        <v>31</v>
      </c>
      <c r="E34" s="36"/>
      <c r="F34" s="35"/>
      <c r="G34" s="37">
        <v>23024526</v>
      </c>
      <c r="H34" s="36"/>
      <c r="I34" s="35"/>
      <c r="J34" s="37">
        <v>0</v>
      </c>
      <c r="K34" s="36"/>
      <c r="L34" s="35"/>
      <c r="M34" s="37">
        <f t="shared" si="0"/>
        <v>23024526</v>
      </c>
      <c r="N34" s="36"/>
    </row>
    <row r="35" spans="1:14" x14ac:dyDescent="0.15">
      <c r="A35" s="34"/>
      <c r="B35" s="35"/>
      <c r="C35" s="35"/>
      <c r="D35" s="35" t="s">
        <v>32</v>
      </c>
      <c r="E35" s="36"/>
      <c r="F35" s="35"/>
      <c r="G35" s="37">
        <v>10224480</v>
      </c>
      <c r="H35" s="36"/>
      <c r="I35" s="35"/>
      <c r="J35" s="37">
        <v>0</v>
      </c>
      <c r="K35" s="36"/>
      <c r="L35" s="35"/>
      <c r="M35" s="37">
        <f t="shared" si="0"/>
        <v>10224480</v>
      </c>
      <c r="N35" s="36"/>
    </row>
    <row r="36" spans="1:14" x14ac:dyDescent="0.15">
      <c r="A36" s="34"/>
      <c r="B36" s="35"/>
      <c r="C36" s="35"/>
      <c r="D36" s="35" t="s">
        <v>33</v>
      </c>
      <c r="E36" s="36"/>
      <c r="F36" s="35"/>
      <c r="G36" s="37">
        <v>5259542</v>
      </c>
      <c r="H36" s="36"/>
      <c r="I36" s="35"/>
      <c r="J36" s="37">
        <v>0</v>
      </c>
      <c r="K36" s="36"/>
      <c r="L36" s="35"/>
      <c r="M36" s="37">
        <f t="shared" si="0"/>
        <v>5259542</v>
      </c>
      <c r="N36" s="36"/>
    </row>
    <row r="37" spans="1:14" x14ac:dyDescent="0.15">
      <c r="A37" s="34"/>
      <c r="B37" s="35"/>
      <c r="C37" s="35"/>
      <c r="D37" s="35" t="s">
        <v>34</v>
      </c>
      <c r="E37" s="36"/>
      <c r="F37" s="35"/>
      <c r="G37" s="37">
        <v>2396424</v>
      </c>
      <c r="H37" s="36"/>
      <c r="I37" s="35"/>
      <c r="J37" s="37">
        <v>0</v>
      </c>
      <c r="K37" s="36"/>
      <c r="L37" s="35"/>
      <c r="M37" s="37">
        <f t="shared" si="0"/>
        <v>2396424</v>
      </c>
      <c r="N37" s="36"/>
    </row>
    <row r="38" spans="1:14" x14ac:dyDescent="0.15">
      <c r="A38" s="34"/>
      <c r="B38" s="35"/>
      <c r="C38" s="35"/>
      <c r="D38" s="35" t="s">
        <v>35</v>
      </c>
      <c r="E38" s="36"/>
      <c r="F38" s="35"/>
      <c r="G38" s="37">
        <v>124800</v>
      </c>
      <c r="H38" s="36"/>
      <c r="I38" s="35"/>
      <c r="J38" s="37">
        <v>0</v>
      </c>
      <c r="K38" s="36"/>
      <c r="L38" s="35"/>
      <c r="M38" s="37">
        <f>SUM(G38,J38)</f>
        <v>124800</v>
      </c>
      <c r="N38" s="36"/>
    </row>
    <row r="39" spans="1:14" x14ac:dyDescent="0.15">
      <c r="A39" s="34"/>
      <c r="B39" s="35"/>
      <c r="C39" s="35"/>
      <c r="D39" s="35" t="s">
        <v>36</v>
      </c>
      <c r="E39" s="36"/>
      <c r="F39" s="35"/>
      <c r="G39" s="37">
        <v>108000</v>
      </c>
      <c r="H39" s="36"/>
      <c r="I39" s="35"/>
      <c r="J39" s="37">
        <v>0</v>
      </c>
      <c r="K39" s="36"/>
      <c r="L39" s="35"/>
      <c r="M39" s="37">
        <f t="shared" si="0"/>
        <v>108000</v>
      </c>
      <c r="N39" s="36"/>
    </row>
    <row r="40" spans="1:14" x14ac:dyDescent="0.15">
      <c r="A40" s="34"/>
      <c r="B40" s="35"/>
      <c r="C40" s="35"/>
      <c r="D40" s="35" t="s">
        <v>37</v>
      </c>
      <c r="E40" s="36"/>
      <c r="F40" s="35"/>
      <c r="G40" s="37">
        <v>163820</v>
      </c>
      <c r="H40" s="36"/>
      <c r="I40" s="35"/>
      <c r="J40" s="37">
        <v>0</v>
      </c>
      <c r="K40" s="36"/>
      <c r="L40" s="35"/>
      <c r="M40" s="37">
        <f t="shared" si="0"/>
        <v>163820</v>
      </c>
      <c r="N40" s="36"/>
    </row>
    <row r="41" spans="1:14" x14ac:dyDescent="0.15">
      <c r="A41" s="34"/>
      <c r="B41" s="35"/>
      <c r="C41" s="35"/>
      <c r="D41" s="35" t="s">
        <v>38</v>
      </c>
      <c r="E41" s="36"/>
      <c r="F41" s="35"/>
      <c r="G41" s="37">
        <v>1624460</v>
      </c>
      <c r="H41" s="36"/>
      <c r="I41" s="35"/>
      <c r="J41" s="37">
        <v>0</v>
      </c>
      <c r="K41" s="36"/>
      <c r="L41" s="35"/>
      <c r="M41" s="37">
        <f t="shared" si="0"/>
        <v>1624460</v>
      </c>
      <c r="N41" s="36"/>
    </row>
    <row r="42" spans="1:14" x14ac:dyDescent="0.15">
      <c r="A42" s="34"/>
      <c r="B42" s="35"/>
      <c r="C42" s="35"/>
      <c r="D42" s="35" t="s">
        <v>39</v>
      </c>
      <c r="E42" s="36"/>
      <c r="F42" s="35"/>
      <c r="G42" s="37">
        <v>107999</v>
      </c>
      <c r="H42" s="36"/>
      <c r="I42" s="35"/>
      <c r="J42" s="37">
        <v>0</v>
      </c>
      <c r="K42" s="36"/>
      <c r="L42" s="35"/>
      <c r="M42" s="37">
        <f t="shared" si="0"/>
        <v>107999</v>
      </c>
      <c r="N42" s="36"/>
    </row>
    <row r="43" spans="1:14" x14ac:dyDescent="0.15">
      <c r="A43" s="34"/>
      <c r="B43" s="35"/>
      <c r="C43" s="35"/>
      <c r="D43" s="35" t="s">
        <v>40</v>
      </c>
      <c r="E43" s="36"/>
      <c r="F43" s="35"/>
      <c r="G43" s="37">
        <v>744000</v>
      </c>
      <c r="H43" s="36"/>
      <c r="I43" s="35"/>
      <c r="J43" s="37">
        <v>0</v>
      </c>
      <c r="K43" s="36"/>
      <c r="L43" s="35"/>
      <c r="M43" s="37">
        <f t="shared" si="0"/>
        <v>744000</v>
      </c>
      <c r="N43" s="36"/>
    </row>
    <row r="44" spans="1:14" x14ac:dyDescent="0.15">
      <c r="A44" s="34"/>
      <c r="B44" s="35"/>
      <c r="C44" s="35"/>
      <c r="D44" s="35" t="s">
        <v>41</v>
      </c>
      <c r="E44" s="36"/>
      <c r="F44" s="35"/>
      <c r="G44" s="37">
        <v>3960000</v>
      </c>
      <c r="H44" s="36"/>
      <c r="I44" s="35"/>
      <c r="J44" s="37">
        <v>0</v>
      </c>
      <c r="K44" s="36"/>
      <c r="L44" s="35"/>
      <c r="M44" s="37">
        <f t="shared" si="0"/>
        <v>3960000</v>
      </c>
      <c r="N44" s="36"/>
    </row>
    <row r="45" spans="1:14" x14ac:dyDescent="0.15">
      <c r="A45" s="34"/>
      <c r="B45" s="35"/>
      <c r="C45" s="35"/>
      <c r="D45" s="35" t="s">
        <v>42</v>
      </c>
      <c r="E45" s="36"/>
      <c r="F45" s="35"/>
      <c r="G45" s="37">
        <v>850000</v>
      </c>
      <c r="H45" s="36"/>
      <c r="I45" s="35"/>
      <c r="J45" s="37">
        <v>0</v>
      </c>
      <c r="K45" s="36"/>
      <c r="L45" s="35"/>
      <c r="M45" s="37">
        <f t="shared" si="0"/>
        <v>850000</v>
      </c>
      <c r="N45" s="36"/>
    </row>
    <row r="46" spans="1:14" x14ac:dyDescent="0.15">
      <c r="A46" s="34"/>
      <c r="B46" s="35"/>
      <c r="C46" s="35"/>
      <c r="D46" s="35" t="s">
        <v>43</v>
      </c>
      <c r="E46" s="36"/>
      <c r="F46" s="35"/>
      <c r="G46" s="37">
        <v>1394705</v>
      </c>
      <c r="H46" s="36"/>
      <c r="I46" s="35"/>
      <c r="J46" s="37">
        <v>0</v>
      </c>
      <c r="K46" s="36"/>
      <c r="L46" s="35"/>
      <c r="M46" s="37">
        <f t="shared" si="0"/>
        <v>1394705</v>
      </c>
      <c r="N46" s="36"/>
    </row>
    <row r="47" spans="1:14" x14ac:dyDescent="0.15">
      <c r="A47" s="34"/>
      <c r="B47" s="35"/>
      <c r="C47" s="35"/>
      <c r="D47" s="35" t="s">
        <v>44</v>
      </c>
      <c r="E47" s="36"/>
      <c r="F47" s="35"/>
      <c r="G47" s="37">
        <v>1280640</v>
      </c>
      <c r="H47" s="36"/>
      <c r="I47" s="35"/>
      <c r="J47" s="37">
        <v>0</v>
      </c>
      <c r="K47" s="36"/>
      <c r="L47" s="35"/>
      <c r="M47" s="37">
        <f t="shared" si="0"/>
        <v>1280640</v>
      </c>
      <c r="N47" s="36"/>
    </row>
    <row r="48" spans="1:14" x14ac:dyDescent="0.15">
      <c r="A48" s="34"/>
      <c r="B48" s="35"/>
      <c r="C48" s="35"/>
      <c r="D48" s="35" t="s">
        <v>45</v>
      </c>
      <c r="E48" s="36"/>
      <c r="F48" s="35"/>
      <c r="G48" s="37">
        <v>3559960</v>
      </c>
      <c r="H48" s="36"/>
      <c r="I48" s="35"/>
      <c r="J48" s="37">
        <v>0</v>
      </c>
      <c r="K48" s="36"/>
      <c r="L48" s="35"/>
      <c r="M48" s="37">
        <f t="shared" si="0"/>
        <v>3559960</v>
      </c>
      <c r="N48" s="36"/>
    </row>
    <row r="49" spans="1:14" x14ac:dyDescent="0.15">
      <c r="A49" s="34"/>
      <c r="B49" s="35"/>
      <c r="C49" s="35"/>
      <c r="D49" s="35" t="s">
        <v>46</v>
      </c>
      <c r="E49" s="36"/>
      <c r="F49" s="35"/>
      <c r="G49" s="37">
        <v>1202259</v>
      </c>
      <c r="H49" s="36"/>
      <c r="I49" s="35"/>
      <c r="J49" s="37">
        <v>0</v>
      </c>
      <c r="K49" s="36"/>
      <c r="L49" s="35"/>
      <c r="M49" s="37">
        <f t="shared" si="0"/>
        <v>1202259</v>
      </c>
      <c r="N49" s="36"/>
    </row>
    <row r="50" spans="1:14" x14ac:dyDescent="0.15">
      <c r="A50" s="34"/>
      <c r="B50" s="35"/>
      <c r="C50" s="35"/>
      <c r="D50" s="35" t="s">
        <v>47</v>
      </c>
      <c r="E50" s="36"/>
      <c r="F50" s="35"/>
      <c r="G50" s="37">
        <v>1397000</v>
      </c>
      <c r="H50" s="36"/>
      <c r="I50" s="35"/>
      <c r="J50" s="37">
        <v>0</v>
      </c>
      <c r="K50" s="36"/>
      <c r="L50" s="35"/>
      <c r="M50" s="37">
        <f t="shared" si="0"/>
        <v>1397000</v>
      </c>
      <c r="N50" s="36"/>
    </row>
    <row r="51" spans="1:14" x14ac:dyDescent="0.15">
      <c r="A51" s="34"/>
      <c r="B51" s="35"/>
      <c r="C51" s="35"/>
      <c r="D51" s="35" t="s">
        <v>48</v>
      </c>
      <c r="E51" s="36"/>
      <c r="F51" s="35"/>
      <c r="G51" s="37">
        <v>32400</v>
      </c>
      <c r="H51" s="36"/>
      <c r="I51" s="35"/>
      <c r="J51" s="37">
        <v>0</v>
      </c>
      <c r="K51" s="36"/>
      <c r="L51" s="35"/>
      <c r="M51" s="37">
        <f t="shared" si="0"/>
        <v>32400</v>
      </c>
      <c r="N51" s="36"/>
    </row>
    <row r="52" spans="1:14" x14ac:dyDescent="0.15">
      <c r="A52" s="34"/>
      <c r="B52" s="35"/>
      <c r="C52" s="35"/>
      <c r="D52" s="35" t="s">
        <v>49</v>
      </c>
      <c r="E52" s="36"/>
      <c r="F52" s="35"/>
      <c r="G52" s="37">
        <v>100000</v>
      </c>
      <c r="H52" s="36"/>
      <c r="I52" s="35"/>
      <c r="J52" s="37">
        <v>0</v>
      </c>
      <c r="K52" s="36"/>
      <c r="L52" s="35"/>
      <c r="M52" s="37">
        <f t="shared" si="0"/>
        <v>100000</v>
      </c>
      <c r="N52" s="36"/>
    </row>
    <row r="53" spans="1:14" x14ac:dyDescent="0.15">
      <c r="A53" s="34"/>
      <c r="B53" s="35"/>
      <c r="C53" s="35"/>
      <c r="D53" s="35" t="s">
        <v>50</v>
      </c>
      <c r="E53" s="36"/>
      <c r="F53" s="35"/>
      <c r="G53" s="37">
        <v>1486300</v>
      </c>
      <c r="H53" s="36"/>
      <c r="I53" s="35"/>
      <c r="J53" s="37">
        <v>0</v>
      </c>
      <c r="K53" s="36"/>
      <c r="L53" s="35"/>
      <c r="M53" s="37">
        <f t="shared" si="0"/>
        <v>1486300</v>
      </c>
      <c r="N53" s="36"/>
    </row>
    <row r="54" spans="1:14" x14ac:dyDescent="0.15">
      <c r="A54" s="34"/>
      <c r="B54" s="35"/>
      <c r="C54" s="35"/>
      <c r="D54" s="35" t="s">
        <v>51</v>
      </c>
      <c r="E54" s="36"/>
      <c r="F54" s="35"/>
      <c r="G54" s="37">
        <v>50000</v>
      </c>
      <c r="H54" s="36"/>
      <c r="I54" s="35"/>
      <c r="J54" s="37">
        <v>0</v>
      </c>
      <c r="K54" s="36"/>
      <c r="L54" s="35"/>
      <c r="M54" s="37">
        <f t="shared" si="0"/>
        <v>50000</v>
      </c>
      <c r="N54" s="36"/>
    </row>
    <row r="55" spans="1:14" x14ac:dyDescent="0.15">
      <c r="A55" s="34"/>
      <c r="B55" s="35"/>
      <c r="C55" s="35"/>
      <c r="D55" s="35" t="s">
        <v>52</v>
      </c>
      <c r="E55" s="36"/>
      <c r="F55" s="35"/>
      <c r="G55" s="37">
        <v>664940</v>
      </c>
      <c r="H55" s="36"/>
      <c r="I55" s="35"/>
      <c r="J55" s="37">
        <v>0</v>
      </c>
      <c r="K55" s="36"/>
      <c r="L55" s="35"/>
      <c r="M55" s="37">
        <f t="shared" si="0"/>
        <v>664940</v>
      </c>
      <c r="N55" s="36"/>
    </row>
    <row r="56" spans="1:14" x14ac:dyDescent="0.15">
      <c r="A56" s="34"/>
      <c r="B56" s="35"/>
      <c r="C56" s="35"/>
      <c r="D56" s="35" t="s">
        <v>53</v>
      </c>
      <c r="E56" s="36"/>
      <c r="F56" s="35"/>
      <c r="G56" s="37">
        <v>18410</v>
      </c>
      <c r="H56" s="36"/>
      <c r="I56" s="35"/>
      <c r="J56" s="37">
        <v>0</v>
      </c>
      <c r="K56" s="36"/>
      <c r="L56" s="35"/>
      <c r="M56" s="37">
        <f t="shared" si="0"/>
        <v>18410</v>
      </c>
      <c r="N56" s="36"/>
    </row>
    <row r="57" spans="1:14" x14ac:dyDescent="0.15">
      <c r="A57" s="34"/>
      <c r="B57" s="35"/>
      <c r="C57" s="35"/>
      <c r="D57" s="35" t="s">
        <v>54</v>
      </c>
      <c r="E57" s="36"/>
      <c r="F57" s="35"/>
      <c r="G57" s="37">
        <v>8614000</v>
      </c>
      <c r="H57" s="36"/>
      <c r="I57" s="35"/>
      <c r="J57" s="37">
        <v>0</v>
      </c>
      <c r="K57" s="36"/>
      <c r="L57" s="35"/>
      <c r="M57" s="37">
        <f t="shared" si="0"/>
        <v>8614000</v>
      </c>
      <c r="N57" s="36"/>
    </row>
    <row r="58" spans="1:14" x14ac:dyDescent="0.15">
      <c r="A58" s="34"/>
      <c r="B58" s="35"/>
      <c r="C58" s="35"/>
      <c r="D58" s="35" t="s">
        <v>55</v>
      </c>
      <c r="E58" s="36"/>
      <c r="F58" s="35"/>
      <c r="G58" s="37">
        <v>90000</v>
      </c>
      <c r="H58" s="36"/>
      <c r="I58" s="35"/>
      <c r="J58" s="37">
        <v>0</v>
      </c>
      <c r="K58" s="36"/>
      <c r="L58" s="35"/>
      <c r="M58" s="37">
        <f t="shared" si="0"/>
        <v>90000</v>
      </c>
      <c r="N58" s="36"/>
    </row>
    <row r="59" spans="1:14" x14ac:dyDescent="0.15">
      <c r="A59" s="34"/>
      <c r="B59" s="35"/>
      <c r="C59" s="35" t="s">
        <v>56</v>
      </c>
      <c r="D59" s="35"/>
      <c r="E59" s="36"/>
      <c r="F59" s="35"/>
      <c r="G59" s="37"/>
      <c r="H59" s="36"/>
      <c r="I59" s="35"/>
      <c r="J59" s="37">
        <f>SUM(J61:J82)</f>
        <v>12285052</v>
      </c>
      <c r="K59" s="36"/>
      <c r="L59" s="35"/>
      <c r="M59" s="37">
        <f t="shared" si="0"/>
        <v>12285052</v>
      </c>
      <c r="N59" s="36"/>
    </row>
    <row r="60" spans="1:14" x14ac:dyDescent="0.15">
      <c r="A60" s="79" t="s">
        <v>1</v>
      </c>
      <c r="B60" s="80"/>
      <c r="C60" s="80"/>
      <c r="D60" s="80"/>
      <c r="E60" s="81"/>
      <c r="F60" s="26"/>
      <c r="G60" s="27" t="s">
        <v>164</v>
      </c>
      <c r="H60" s="28"/>
      <c r="I60" s="26"/>
      <c r="J60" s="27" t="s">
        <v>165</v>
      </c>
      <c r="K60" s="28"/>
      <c r="L60" s="26"/>
      <c r="M60" s="27" t="s">
        <v>166</v>
      </c>
      <c r="N60" s="28"/>
    </row>
    <row r="61" spans="1:14" x14ac:dyDescent="0.15">
      <c r="A61" s="34"/>
      <c r="B61" s="35"/>
      <c r="C61" s="35"/>
      <c r="D61" s="35" t="s">
        <v>57</v>
      </c>
      <c r="E61" s="36"/>
      <c r="F61" s="35"/>
      <c r="G61" s="37"/>
      <c r="H61" s="36"/>
      <c r="I61" s="35"/>
      <c r="J61" s="37">
        <v>692400</v>
      </c>
      <c r="K61" s="36"/>
      <c r="L61" s="35"/>
      <c r="M61" s="37">
        <f t="shared" si="0"/>
        <v>692400</v>
      </c>
      <c r="N61" s="36"/>
    </row>
    <row r="62" spans="1:14" x14ac:dyDescent="0.15">
      <c r="A62" s="34"/>
      <c r="B62" s="35"/>
      <c r="C62" s="35"/>
      <c r="D62" s="35" t="s">
        <v>31</v>
      </c>
      <c r="E62" s="36"/>
      <c r="F62" s="35"/>
      <c r="G62" s="37"/>
      <c r="H62" s="36"/>
      <c r="I62" s="35"/>
      <c r="J62" s="37">
        <v>5980505</v>
      </c>
      <c r="K62" s="36"/>
      <c r="L62" s="35"/>
      <c r="M62" s="37">
        <f t="shared" si="0"/>
        <v>5980505</v>
      </c>
      <c r="N62" s="36"/>
    </row>
    <row r="63" spans="1:14" x14ac:dyDescent="0.15">
      <c r="A63" s="34"/>
      <c r="B63" s="35"/>
      <c r="C63" s="35"/>
      <c r="D63" s="35" t="s">
        <v>33</v>
      </c>
      <c r="E63" s="36"/>
      <c r="F63" s="35"/>
      <c r="G63" s="37"/>
      <c r="H63" s="36"/>
      <c r="I63" s="35"/>
      <c r="J63" s="37">
        <v>985410</v>
      </c>
      <c r="K63" s="36"/>
      <c r="L63" s="35"/>
      <c r="M63" s="37">
        <f t="shared" si="0"/>
        <v>985410</v>
      </c>
      <c r="N63" s="36"/>
    </row>
    <row r="64" spans="1:14" x14ac:dyDescent="0.15">
      <c r="A64" s="34"/>
      <c r="B64" s="35"/>
      <c r="C64" s="35"/>
      <c r="D64" s="35" t="s">
        <v>34</v>
      </c>
      <c r="E64" s="36"/>
      <c r="F64" s="35"/>
      <c r="G64" s="37"/>
      <c r="H64" s="36"/>
      <c r="I64" s="35"/>
      <c r="J64" s="37">
        <v>483120</v>
      </c>
      <c r="K64" s="36"/>
      <c r="L64" s="35"/>
      <c r="M64" s="37">
        <f t="shared" si="0"/>
        <v>483120</v>
      </c>
      <c r="N64" s="36"/>
    </row>
    <row r="65" spans="1:14" x14ac:dyDescent="0.15">
      <c r="A65" s="34"/>
      <c r="B65" s="35"/>
      <c r="C65" s="35"/>
      <c r="D65" s="35" t="s">
        <v>35</v>
      </c>
      <c r="E65" s="36"/>
      <c r="F65" s="35"/>
      <c r="G65" s="37"/>
      <c r="H65" s="36"/>
      <c r="I65" s="35"/>
      <c r="J65" s="37">
        <v>11000</v>
      </c>
      <c r="K65" s="36"/>
      <c r="L65" s="35"/>
      <c r="M65" s="37">
        <f t="shared" si="0"/>
        <v>11000</v>
      </c>
      <c r="N65" s="36"/>
    </row>
    <row r="66" spans="1:14" x14ac:dyDescent="0.15">
      <c r="A66" s="34"/>
      <c r="B66" s="35"/>
      <c r="C66" s="35"/>
      <c r="D66" s="35" t="s">
        <v>36</v>
      </c>
      <c r="E66" s="36"/>
      <c r="F66" s="35"/>
      <c r="G66" s="37"/>
      <c r="H66" s="36"/>
      <c r="I66" s="35"/>
      <c r="J66" s="37">
        <v>479000</v>
      </c>
      <c r="K66" s="36"/>
      <c r="L66" s="35"/>
      <c r="M66" s="37">
        <f t="shared" si="0"/>
        <v>479000</v>
      </c>
      <c r="N66" s="36"/>
    </row>
    <row r="67" spans="1:14" x14ac:dyDescent="0.15">
      <c r="A67" s="34"/>
      <c r="B67" s="35"/>
      <c r="C67" s="35"/>
      <c r="D67" s="35" t="s">
        <v>37</v>
      </c>
      <c r="E67" s="36"/>
      <c r="F67" s="35"/>
      <c r="G67" s="37"/>
      <c r="H67" s="36"/>
      <c r="I67" s="35"/>
      <c r="J67" s="37">
        <v>50780</v>
      </c>
      <c r="K67" s="36"/>
      <c r="L67" s="35"/>
      <c r="M67" s="37">
        <f t="shared" si="0"/>
        <v>50780</v>
      </c>
      <c r="N67" s="36"/>
    </row>
    <row r="68" spans="1:14" x14ac:dyDescent="0.15">
      <c r="A68" s="34"/>
      <c r="B68" s="35"/>
      <c r="C68" s="35"/>
      <c r="D68" s="35" t="s">
        <v>38</v>
      </c>
      <c r="E68" s="36"/>
      <c r="F68" s="35"/>
      <c r="G68" s="37"/>
      <c r="H68" s="36"/>
      <c r="I68" s="35"/>
      <c r="J68" s="37">
        <v>236886</v>
      </c>
      <c r="K68" s="36"/>
      <c r="L68" s="35"/>
      <c r="M68" s="37">
        <f t="shared" si="0"/>
        <v>236886</v>
      </c>
      <c r="N68" s="36"/>
    </row>
    <row r="69" spans="1:14" x14ac:dyDescent="0.15">
      <c r="A69" s="34"/>
      <c r="B69" s="35"/>
      <c r="C69" s="35"/>
      <c r="D69" s="35" t="s">
        <v>40</v>
      </c>
      <c r="E69" s="36"/>
      <c r="F69" s="35"/>
      <c r="G69" s="37"/>
      <c r="H69" s="36"/>
      <c r="I69" s="35"/>
      <c r="J69" s="37">
        <v>110000</v>
      </c>
      <c r="K69" s="36"/>
      <c r="L69" s="35"/>
      <c r="M69" s="37">
        <f t="shared" si="0"/>
        <v>110000</v>
      </c>
      <c r="N69" s="36"/>
    </row>
    <row r="70" spans="1:14" x14ac:dyDescent="0.15">
      <c r="A70" s="34"/>
      <c r="B70" s="35"/>
      <c r="C70" s="35"/>
      <c r="D70" s="35" t="s">
        <v>41</v>
      </c>
      <c r="E70" s="36"/>
      <c r="F70" s="35"/>
      <c r="G70" s="37"/>
      <c r="H70" s="36"/>
      <c r="I70" s="35"/>
      <c r="J70" s="37">
        <v>264000</v>
      </c>
      <c r="K70" s="36"/>
      <c r="L70" s="35"/>
      <c r="M70" s="37">
        <f t="shared" si="0"/>
        <v>264000</v>
      </c>
      <c r="N70" s="36"/>
    </row>
    <row r="71" spans="1:14" x14ac:dyDescent="0.15">
      <c r="A71" s="34"/>
      <c r="B71" s="35"/>
      <c r="C71" s="35"/>
      <c r="D71" s="35" t="s">
        <v>42</v>
      </c>
      <c r="E71" s="36"/>
      <c r="F71" s="35"/>
      <c r="G71" s="37"/>
      <c r="H71" s="36"/>
      <c r="I71" s="35"/>
      <c r="J71" s="37">
        <v>20000</v>
      </c>
      <c r="K71" s="36"/>
      <c r="L71" s="35"/>
      <c r="M71" s="37">
        <f t="shared" si="0"/>
        <v>20000</v>
      </c>
      <c r="N71" s="36"/>
    </row>
    <row r="72" spans="1:14" x14ac:dyDescent="0.15">
      <c r="A72" s="34"/>
      <c r="B72" s="35"/>
      <c r="C72" s="35"/>
      <c r="D72" s="35" t="s">
        <v>43</v>
      </c>
      <c r="E72" s="36"/>
      <c r="F72" s="35"/>
      <c r="G72" s="37"/>
      <c r="H72" s="36"/>
      <c r="I72" s="35"/>
      <c r="J72" s="37">
        <v>330275</v>
      </c>
      <c r="K72" s="36"/>
      <c r="L72" s="35"/>
      <c r="M72" s="37">
        <f t="shared" si="0"/>
        <v>330275</v>
      </c>
      <c r="N72" s="36"/>
    </row>
    <row r="73" spans="1:14" x14ac:dyDescent="0.15">
      <c r="A73" s="34"/>
      <c r="B73" s="35"/>
      <c r="C73" s="35"/>
      <c r="D73" s="35" t="s">
        <v>44</v>
      </c>
      <c r="E73" s="36"/>
      <c r="F73" s="35"/>
      <c r="G73" s="37"/>
      <c r="H73" s="36"/>
      <c r="I73" s="35"/>
      <c r="J73" s="37">
        <v>0</v>
      </c>
      <c r="K73" s="36"/>
      <c r="L73" s="35"/>
      <c r="M73" s="37">
        <f t="shared" si="0"/>
        <v>0</v>
      </c>
      <c r="N73" s="36"/>
    </row>
    <row r="74" spans="1:14" x14ac:dyDescent="0.15">
      <c r="A74" s="34"/>
      <c r="B74" s="35"/>
      <c r="C74" s="35"/>
      <c r="D74" s="35" t="s">
        <v>45</v>
      </c>
      <c r="E74" s="36"/>
      <c r="F74" s="35"/>
      <c r="G74" s="37"/>
      <c r="H74" s="36"/>
      <c r="I74" s="35"/>
      <c r="J74" s="37">
        <v>695384</v>
      </c>
      <c r="K74" s="36"/>
      <c r="L74" s="35"/>
      <c r="M74" s="37">
        <f t="shared" si="0"/>
        <v>695384</v>
      </c>
      <c r="N74" s="36"/>
    </row>
    <row r="75" spans="1:14" x14ac:dyDescent="0.15">
      <c r="A75" s="34"/>
      <c r="B75" s="35"/>
      <c r="C75" s="35"/>
      <c r="D75" s="35" t="s">
        <v>46</v>
      </c>
      <c r="E75" s="36"/>
      <c r="F75" s="35"/>
      <c r="G75" s="37"/>
      <c r="H75" s="36"/>
      <c r="I75" s="35"/>
      <c r="J75" s="37">
        <v>110551</v>
      </c>
      <c r="K75" s="36"/>
      <c r="L75" s="35"/>
      <c r="M75" s="37">
        <f t="shared" si="0"/>
        <v>110551</v>
      </c>
      <c r="N75" s="36"/>
    </row>
    <row r="76" spans="1:14" x14ac:dyDescent="0.15">
      <c r="A76" s="34"/>
      <c r="B76" s="35"/>
      <c r="C76" s="35"/>
      <c r="D76" s="35" t="s">
        <v>48</v>
      </c>
      <c r="E76" s="36"/>
      <c r="F76" s="35"/>
      <c r="G76" s="37"/>
      <c r="H76" s="36"/>
      <c r="I76" s="35"/>
      <c r="J76" s="37">
        <v>1222000</v>
      </c>
      <c r="K76" s="36"/>
      <c r="L76" s="35"/>
      <c r="M76" s="37">
        <f t="shared" ref="M76:M82" si="1">SUM(G76,J76)</f>
        <v>1222000</v>
      </c>
      <c r="N76" s="36"/>
    </row>
    <row r="77" spans="1:14" x14ac:dyDescent="0.15">
      <c r="A77" s="34"/>
      <c r="B77" s="35"/>
      <c r="C77" s="35"/>
      <c r="D77" s="35" t="s">
        <v>49</v>
      </c>
      <c r="E77" s="36"/>
      <c r="F77" s="35"/>
      <c r="G77" s="37"/>
      <c r="H77" s="36"/>
      <c r="I77" s="35"/>
      <c r="J77" s="37">
        <v>265000</v>
      </c>
      <c r="K77" s="36"/>
      <c r="L77" s="35"/>
      <c r="M77" s="37">
        <f t="shared" si="1"/>
        <v>265000</v>
      </c>
      <c r="N77" s="36"/>
    </row>
    <row r="78" spans="1:14" x14ac:dyDescent="0.15">
      <c r="A78" s="34"/>
      <c r="B78" s="35"/>
      <c r="C78" s="35"/>
      <c r="D78" s="35" t="s">
        <v>53</v>
      </c>
      <c r="E78" s="36"/>
      <c r="F78" s="35"/>
      <c r="G78" s="37"/>
      <c r="H78" s="36"/>
      <c r="I78" s="35"/>
      <c r="J78" s="37">
        <v>0</v>
      </c>
      <c r="K78" s="36"/>
      <c r="L78" s="35"/>
      <c r="M78" s="37">
        <f t="shared" ref="M78" si="2">SUM(G78,J78)</f>
        <v>0</v>
      </c>
      <c r="N78" s="36"/>
    </row>
    <row r="79" spans="1:14" x14ac:dyDescent="0.15">
      <c r="A79" s="34"/>
      <c r="B79" s="35"/>
      <c r="C79" s="35"/>
      <c r="D79" s="35" t="s">
        <v>50</v>
      </c>
      <c r="E79" s="36"/>
      <c r="F79" s="35"/>
      <c r="G79" s="37"/>
      <c r="H79" s="36"/>
      <c r="I79" s="35"/>
      <c r="J79" s="37">
        <v>250790</v>
      </c>
      <c r="K79" s="36"/>
      <c r="L79" s="35"/>
      <c r="M79" s="37">
        <f t="shared" si="1"/>
        <v>250790</v>
      </c>
      <c r="N79" s="36"/>
    </row>
    <row r="80" spans="1:14" x14ac:dyDescent="0.15">
      <c r="A80" s="34"/>
      <c r="B80" s="35"/>
      <c r="C80" s="35"/>
      <c r="D80" s="35" t="s">
        <v>52</v>
      </c>
      <c r="E80" s="36"/>
      <c r="F80" s="35"/>
      <c r="G80" s="37"/>
      <c r="H80" s="36"/>
      <c r="I80" s="35"/>
      <c r="J80" s="37">
        <v>1650</v>
      </c>
      <c r="K80" s="36"/>
      <c r="L80" s="35"/>
      <c r="M80" s="37">
        <f t="shared" si="1"/>
        <v>1650</v>
      </c>
      <c r="N80" s="36"/>
    </row>
    <row r="81" spans="1:14" x14ac:dyDescent="0.15">
      <c r="A81" s="34"/>
      <c r="B81" s="35"/>
      <c r="C81" s="35"/>
      <c r="D81" s="35" t="s">
        <v>58</v>
      </c>
      <c r="E81" s="36"/>
      <c r="F81" s="35"/>
      <c r="G81" s="37"/>
      <c r="H81" s="36"/>
      <c r="I81" s="35"/>
      <c r="J81" s="37">
        <v>86301</v>
      </c>
      <c r="K81" s="36"/>
      <c r="L81" s="35"/>
      <c r="M81" s="37">
        <f t="shared" si="1"/>
        <v>86301</v>
      </c>
      <c r="N81" s="36"/>
    </row>
    <row r="82" spans="1:14" x14ac:dyDescent="0.15">
      <c r="A82" s="34"/>
      <c r="B82" s="35"/>
      <c r="C82" s="35"/>
      <c r="D82" s="35" t="s">
        <v>55</v>
      </c>
      <c r="E82" s="36"/>
      <c r="F82" s="35"/>
      <c r="G82" s="37"/>
      <c r="H82" s="36"/>
      <c r="I82" s="35"/>
      <c r="J82" s="37">
        <v>10000</v>
      </c>
      <c r="K82" s="36"/>
      <c r="L82" s="35"/>
      <c r="M82" s="37">
        <f t="shared" si="1"/>
        <v>10000</v>
      </c>
      <c r="N82" s="36"/>
    </row>
    <row r="83" spans="1:14" x14ac:dyDescent="0.15">
      <c r="A83" s="34"/>
      <c r="B83" s="35"/>
      <c r="C83" s="35" t="s">
        <v>59</v>
      </c>
      <c r="D83" s="35"/>
      <c r="E83" s="36"/>
      <c r="F83" s="35"/>
      <c r="G83" s="37">
        <f>SUM(G29)</f>
        <v>228301065</v>
      </c>
      <c r="H83" s="36"/>
      <c r="I83" s="35"/>
      <c r="J83" s="37">
        <f>SUM(J61:J82)</f>
        <v>12285052</v>
      </c>
      <c r="K83" s="36"/>
      <c r="L83" s="35"/>
      <c r="M83" s="37">
        <f>SUM(G83,J83)</f>
        <v>240586117</v>
      </c>
      <c r="N83" s="36"/>
    </row>
    <row r="84" spans="1:14" x14ac:dyDescent="0.15">
      <c r="A84" s="34"/>
      <c r="B84" s="35"/>
      <c r="C84" s="35" t="s">
        <v>60</v>
      </c>
      <c r="D84" s="35"/>
      <c r="E84" s="36"/>
      <c r="F84" s="35"/>
      <c r="G84" s="37">
        <f>G27-G83</f>
        <v>-17112139</v>
      </c>
      <c r="H84" s="36"/>
      <c r="I84" s="35"/>
      <c r="J84" s="37">
        <f>J27-J83</f>
        <v>14233022</v>
      </c>
      <c r="K84" s="36"/>
      <c r="L84" s="35"/>
      <c r="M84" s="37">
        <f t="shared" ref="M84:M89" si="3">SUM(G84,J84)</f>
        <v>-2879117</v>
      </c>
      <c r="N84" s="36"/>
    </row>
    <row r="85" spans="1:14" x14ac:dyDescent="0.15">
      <c r="A85" s="34"/>
      <c r="B85" s="35"/>
      <c r="C85" s="35" t="s">
        <v>61</v>
      </c>
      <c r="D85" s="35"/>
      <c r="E85" s="36"/>
      <c r="F85" s="35"/>
      <c r="G85" s="37">
        <v>0</v>
      </c>
      <c r="H85" s="36"/>
      <c r="I85" s="35"/>
      <c r="J85" s="37">
        <v>0</v>
      </c>
      <c r="K85" s="36"/>
      <c r="L85" s="35"/>
      <c r="M85" s="37">
        <f t="shared" si="3"/>
        <v>0</v>
      </c>
      <c r="N85" s="36"/>
    </row>
    <row r="86" spans="1:14" x14ac:dyDescent="0.15">
      <c r="A86" s="34"/>
      <c r="B86" s="35"/>
      <c r="C86" s="35" t="s">
        <v>62</v>
      </c>
      <c r="D86" s="35"/>
      <c r="E86" s="36"/>
      <c r="F86" s="35"/>
      <c r="G86" s="37">
        <v>0</v>
      </c>
      <c r="H86" s="36"/>
      <c r="I86" s="35"/>
      <c r="J86" s="37">
        <v>0</v>
      </c>
      <c r="K86" s="36"/>
      <c r="L86" s="35"/>
      <c r="M86" s="37">
        <f t="shared" si="3"/>
        <v>0</v>
      </c>
      <c r="N86" s="36"/>
    </row>
    <row r="87" spans="1:14" x14ac:dyDescent="0.15">
      <c r="A87" s="34"/>
      <c r="B87" s="35"/>
      <c r="C87" s="35" t="s">
        <v>63</v>
      </c>
      <c r="D87" s="35"/>
      <c r="E87" s="36"/>
      <c r="F87" s="35"/>
      <c r="G87" s="37">
        <v>0</v>
      </c>
      <c r="H87" s="36"/>
      <c r="I87" s="35"/>
      <c r="J87" s="37">
        <v>0</v>
      </c>
      <c r="K87" s="36"/>
      <c r="L87" s="35"/>
      <c r="M87" s="37">
        <f t="shared" si="3"/>
        <v>0</v>
      </c>
      <c r="N87" s="36"/>
    </row>
    <row r="88" spans="1:14" x14ac:dyDescent="0.15">
      <c r="A88" s="34"/>
      <c r="B88" s="35"/>
      <c r="C88" s="35" t="s">
        <v>64</v>
      </c>
      <c r="D88" s="35"/>
      <c r="E88" s="36"/>
      <c r="F88" s="35"/>
      <c r="G88" s="37">
        <v>0</v>
      </c>
      <c r="H88" s="36"/>
      <c r="I88" s="35"/>
      <c r="J88" s="37">
        <v>0</v>
      </c>
      <c r="K88" s="36"/>
      <c r="L88" s="35"/>
      <c r="M88" s="37">
        <f t="shared" si="3"/>
        <v>0</v>
      </c>
      <c r="N88" s="36"/>
    </row>
    <row r="89" spans="1:14" x14ac:dyDescent="0.15">
      <c r="A89" s="34"/>
      <c r="B89" s="35" t="s">
        <v>65</v>
      </c>
      <c r="C89" s="35"/>
      <c r="D89" s="35"/>
      <c r="E89" s="36"/>
      <c r="F89" s="35"/>
      <c r="G89" s="37">
        <f>SUM(G84:G88)</f>
        <v>-17112139</v>
      </c>
      <c r="H89" s="36"/>
      <c r="I89" s="35"/>
      <c r="J89" s="37">
        <f>SUM(J84:J88)</f>
        <v>14233022</v>
      </c>
      <c r="K89" s="36"/>
      <c r="L89" s="35"/>
      <c r="M89" s="37">
        <f t="shared" si="3"/>
        <v>-2879117</v>
      </c>
      <c r="N89" s="36"/>
    </row>
    <row r="90" spans="1:14" x14ac:dyDescent="0.15">
      <c r="A90" s="34" t="s">
        <v>66</v>
      </c>
      <c r="B90" s="35"/>
      <c r="C90" s="35"/>
      <c r="D90" s="35"/>
      <c r="E90" s="36"/>
      <c r="F90" s="35"/>
      <c r="G90" s="37"/>
      <c r="H90" s="36"/>
      <c r="I90" s="35"/>
      <c r="J90" s="37"/>
      <c r="K90" s="36"/>
      <c r="L90" s="35"/>
      <c r="M90" s="37"/>
      <c r="N90" s="36"/>
    </row>
    <row r="91" spans="1:14" x14ac:dyDescent="0.15">
      <c r="A91" s="34"/>
      <c r="B91" s="35" t="s">
        <v>67</v>
      </c>
      <c r="C91" s="35"/>
      <c r="D91" s="35"/>
      <c r="E91" s="36"/>
      <c r="F91" s="35"/>
      <c r="G91" s="37"/>
      <c r="H91" s="36"/>
      <c r="I91" s="35"/>
      <c r="J91" s="37"/>
      <c r="K91" s="36"/>
      <c r="L91" s="35"/>
      <c r="M91" s="37"/>
      <c r="N91" s="36"/>
    </row>
    <row r="92" spans="1:14" x14ac:dyDescent="0.15">
      <c r="A92" s="34"/>
      <c r="B92" s="35"/>
      <c r="C92" s="35" t="s">
        <v>68</v>
      </c>
      <c r="D92" s="35"/>
      <c r="E92" s="36"/>
      <c r="F92" s="35"/>
      <c r="G92" s="37">
        <v>0</v>
      </c>
      <c r="H92" s="36"/>
      <c r="I92" s="35"/>
      <c r="J92" s="37">
        <v>0</v>
      </c>
      <c r="K92" s="36"/>
      <c r="L92" s="35"/>
      <c r="M92" s="37">
        <f t="shared" ref="M92:M105" si="4">SUM(G92,J92)</f>
        <v>0</v>
      </c>
      <c r="N92" s="36"/>
    </row>
    <row r="93" spans="1:14" x14ac:dyDescent="0.15">
      <c r="A93" s="34"/>
      <c r="B93" s="35"/>
      <c r="C93" s="35"/>
      <c r="D93" s="35" t="s">
        <v>68</v>
      </c>
      <c r="E93" s="36"/>
      <c r="F93" s="35"/>
      <c r="G93" s="37">
        <v>0</v>
      </c>
      <c r="H93" s="36"/>
      <c r="I93" s="35"/>
      <c r="J93" s="37">
        <v>0</v>
      </c>
      <c r="K93" s="36"/>
      <c r="L93" s="35"/>
      <c r="M93" s="37">
        <f t="shared" si="4"/>
        <v>0</v>
      </c>
      <c r="N93" s="36"/>
    </row>
    <row r="94" spans="1:14" x14ac:dyDescent="0.15">
      <c r="A94" s="34"/>
      <c r="B94" s="35"/>
      <c r="C94" s="35" t="s">
        <v>69</v>
      </c>
      <c r="D94" s="35"/>
      <c r="E94" s="36"/>
      <c r="F94" s="35"/>
      <c r="G94" s="37">
        <v>0</v>
      </c>
      <c r="H94" s="36"/>
      <c r="I94" s="35"/>
      <c r="J94" s="37">
        <v>0</v>
      </c>
      <c r="K94" s="36"/>
      <c r="L94" s="35"/>
      <c r="M94" s="37">
        <f t="shared" si="4"/>
        <v>0</v>
      </c>
      <c r="N94" s="36"/>
    </row>
    <row r="95" spans="1:14" x14ac:dyDescent="0.15">
      <c r="A95" s="34"/>
      <c r="B95" s="35" t="s">
        <v>70</v>
      </c>
      <c r="C95" s="35"/>
      <c r="D95" s="35"/>
      <c r="E95" s="36"/>
      <c r="F95" s="35"/>
      <c r="G95" s="37"/>
      <c r="H95" s="36"/>
      <c r="I95" s="35"/>
      <c r="J95" s="37"/>
      <c r="K95" s="36"/>
      <c r="L95" s="35"/>
      <c r="M95" s="37"/>
      <c r="N95" s="36"/>
    </row>
    <row r="96" spans="1:14" x14ac:dyDescent="0.15">
      <c r="A96" s="34"/>
      <c r="B96" s="35"/>
      <c r="C96" s="35" t="s">
        <v>71</v>
      </c>
      <c r="D96" s="35"/>
      <c r="E96" s="36"/>
      <c r="F96" s="35"/>
      <c r="G96" s="37">
        <v>0</v>
      </c>
      <c r="H96" s="36"/>
      <c r="I96" s="35"/>
      <c r="J96" s="37">
        <v>0</v>
      </c>
      <c r="K96" s="36"/>
      <c r="L96" s="35"/>
      <c r="M96" s="37">
        <f t="shared" si="4"/>
        <v>0</v>
      </c>
      <c r="N96" s="36"/>
    </row>
    <row r="97" spans="1:14" x14ac:dyDescent="0.15">
      <c r="A97" s="34"/>
      <c r="B97" s="35"/>
      <c r="C97" s="35"/>
      <c r="D97" s="35" t="s">
        <v>72</v>
      </c>
      <c r="E97" s="36"/>
      <c r="F97" s="35"/>
      <c r="G97" s="37">
        <v>0</v>
      </c>
      <c r="H97" s="36"/>
      <c r="I97" s="35"/>
      <c r="J97" s="37">
        <v>0</v>
      </c>
      <c r="K97" s="36"/>
      <c r="L97" s="35"/>
      <c r="M97" s="37">
        <f t="shared" si="4"/>
        <v>0</v>
      </c>
      <c r="N97" s="36"/>
    </row>
    <row r="98" spans="1:14" x14ac:dyDescent="0.15">
      <c r="A98" s="34"/>
      <c r="B98" s="35"/>
      <c r="C98" s="35"/>
      <c r="D98" s="35" t="s">
        <v>73</v>
      </c>
      <c r="E98" s="36"/>
      <c r="F98" s="35"/>
      <c r="G98" s="37">
        <v>0</v>
      </c>
      <c r="H98" s="36"/>
      <c r="I98" s="35"/>
      <c r="J98" s="37">
        <v>0</v>
      </c>
      <c r="K98" s="36"/>
      <c r="L98" s="35"/>
      <c r="M98" s="37">
        <f t="shared" si="4"/>
        <v>0</v>
      </c>
      <c r="N98" s="36"/>
    </row>
    <row r="99" spans="1:14" x14ac:dyDescent="0.15">
      <c r="A99" s="34"/>
      <c r="B99" s="35"/>
      <c r="C99" s="35" t="s">
        <v>74</v>
      </c>
      <c r="D99" s="35"/>
      <c r="E99" s="36"/>
      <c r="F99" s="35"/>
      <c r="G99" s="37">
        <v>0</v>
      </c>
      <c r="H99" s="36"/>
      <c r="I99" s="35"/>
      <c r="J99" s="37">
        <v>0</v>
      </c>
      <c r="K99" s="36"/>
      <c r="L99" s="35"/>
      <c r="M99" s="37">
        <f t="shared" si="4"/>
        <v>0</v>
      </c>
      <c r="N99" s="36"/>
    </row>
    <row r="100" spans="1:14" x14ac:dyDescent="0.15">
      <c r="A100" s="34"/>
      <c r="B100" s="35"/>
      <c r="C100" s="35"/>
      <c r="D100" s="35" t="s">
        <v>74</v>
      </c>
      <c r="E100" s="36"/>
      <c r="F100" s="35"/>
      <c r="G100" s="37">
        <v>0</v>
      </c>
      <c r="H100" s="36"/>
      <c r="I100" s="35"/>
      <c r="J100" s="37">
        <v>0</v>
      </c>
      <c r="K100" s="36"/>
      <c r="L100" s="35"/>
      <c r="M100" s="37">
        <f t="shared" si="4"/>
        <v>0</v>
      </c>
      <c r="N100" s="36"/>
    </row>
    <row r="101" spans="1:14" x14ac:dyDescent="0.15">
      <c r="A101" s="34"/>
      <c r="B101" s="35"/>
      <c r="C101" s="35" t="s">
        <v>75</v>
      </c>
      <c r="D101" s="35"/>
      <c r="E101" s="36"/>
      <c r="F101" s="35"/>
      <c r="G101" s="37">
        <v>0</v>
      </c>
      <c r="H101" s="36"/>
      <c r="I101" s="35"/>
      <c r="J101" s="37">
        <v>0</v>
      </c>
      <c r="K101" s="36"/>
      <c r="L101" s="35"/>
      <c r="M101" s="37">
        <f t="shared" si="4"/>
        <v>0</v>
      </c>
      <c r="N101" s="36"/>
    </row>
    <row r="102" spans="1:14" x14ac:dyDescent="0.15">
      <c r="A102" s="34"/>
      <c r="B102" s="35" t="s">
        <v>76</v>
      </c>
      <c r="C102" s="35"/>
      <c r="D102" s="35"/>
      <c r="E102" s="36"/>
      <c r="F102" s="35"/>
      <c r="G102" s="37">
        <v>0</v>
      </c>
      <c r="H102" s="36"/>
      <c r="I102" s="35"/>
      <c r="J102" s="37">
        <v>0</v>
      </c>
      <c r="K102" s="36"/>
      <c r="L102" s="35"/>
      <c r="M102" s="37">
        <f t="shared" si="4"/>
        <v>0</v>
      </c>
      <c r="N102" s="36"/>
    </row>
    <row r="103" spans="1:14" x14ac:dyDescent="0.15">
      <c r="A103" s="34" t="s">
        <v>77</v>
      </c>
      <c r="B103" s="35"/>
      <c r="C103" s="35"/>
      <c r="D103" s="35"/>
      <c r="E103" s="36"/>
      <c r="F103" s="35"/>
      <c r="G103" s="37">
        <v>-17112139</v>
      </c>
      <c r="H103" s="36"/>
      <c r="I103" s="35"/>
      <c r="J103" s="37">
        <v>14233022</v>
      </c>
      <c r="K103" s="36"/>
      <c r="L103" s="35"/>
      <c r="M103" s="37">
        <f>SUM(G103,J103)</f>
        <v>-2879117</v>
      </c>
      <c r="N103" s="36"/>
    </row>
    <row r="104" spans="1:14" x14ac:dyDescent="0.15">
      <c r="A104" s="34" t="s">
        <v>78</v>
      </c>
      <c r="B104" s="35"/>
      <c r="C104" s="35"/>
      <c r="D104" s="35"/>
      <c r="E104" s="36"/>
      <c r="F104" s="35"/>
      <c r="G104" s="37">
        <v>30515341</v>
      </c>
      <c r="H104" s="36">
        <v>1718296</v>
      </c>
      <c r="I104" s="35"/>
      <c r="J104" s="37">
        <v>1716293</v>
      </c>
      <c r="K104" s="36"/>
      <c r="L104" s="35"/>
      <c r="M104" s="37">
        <f t="shared" si="4"/>
        <v>32231634</v>
      </c>
      <c r="N104" s="36"/>
    </row>
    <row r="105" spans="1:14" x14ac:dyDescent="0.15">
      <c r="A105" s="34" t="s">
        <v>79</v>
      </c>
      <c r="B105" s="35"/>
      <c r="C105" s="35"/>
      <c r="D105" s="35"/>
      <c r="E105" s="36"/>
      <c r="F105" s="35"/>
      <c r="G105" s="37">
        <f>SUM(G103:G104)</f>
        <v>13403202</v>
      </c>
      <c r="H105" s="36"/>
      <c r="I105" s="35"/>
      <c r="J105" s="37">
        <f>SUM(J103:J104)</f>
        <v>15949315</v>
      </c>
      <c r="K105" s="36"/>
      <c r="L105" s="35"/>
      <c r="M105" s="37">
        <f t="shared" si="4"/>
        <v>29352517</v>
      </c>
      <c r="N105" s="36"/>
    </row>
    <row r="106" spans="1:14" x14ac:dyDescent="0.15">
      <c r="A106" s="34" t="s">
        <v>80</v>
      </c>
      <c r="B106" s="35"/>
      <c r="C106" s="35"/>
      <c r="D106" s="35"/>
      <c r="E106" s="36"/>
      <c r="F106" s="35"/>
      <c r="G106" s="37"/>
      <c r="H106" s="36"/>
      <c r="I106" s="35"/>
      <c r="J106" s="37"/>
      <c r="K106" s="36"/>
      <c r="L106" s="35"/>
      <c r="M106" s="37"/>
      <c r="N106" s="36"/>
    </row>
    <row r="107" spans="1:14" x14ac:dyDescent="0.15">
      <c r="A107" s="34" t="s">
        <v>81</v>
      </c>
      <c r="B107" s="35"/>
      <c r="C107" s="35"/>
      <c r="D107" s="35"/>
      <c r="E107" s="36"/>
      <c r="F107" s="35"/>
      <c r="G107" s="37"/>
      <c r="H107" s="36"/>
      <c r="I107" s="35"/>
      <c r="J107" s="37"/>
      <c r="K107" s="36"/>
      <c r="L107" s="35"/>
      <c r="M107" s="37"/>
      <c r="N107" s="36"/>
    </row>
    <row r="108" spans="1:14" x14ac:dyDescent="0.15">
      <c r="A108" s="34"/>
      <c r="B108" s="35" t="s">
        <v>82</v>
      </c>
      <c r="C108" s="35"/>
      <c r="D108" s="35"/>
      <c r="E108" s="36"/>
      <c r="F108" s="35"/>
      <c r="G108" s="37">
        <v>0</v>
      </c>
      <c r="H108" s="36"/>
      <c r="I108" s="35"/>
      <c r="J108" s="37">
        <v>0</v>
      </c>
      <c r="K108" s="36"/>
      <c r="L108" s="35"/>
      <c r="M108" s="37">
        <f t="shared" ref="M108" si="5">SUM(G108,J108)</f>
        <v>0</v>
      </c>
      <c r="N108" s="36"/>
    </row>
    <row r="109" spans="1:14" x14ac:dyDescent="0.15">
      <c r="A109" s="34" t="s">
        <v>83</v>
      </c>
      <c r="B109" s="35"/>
      <c r="C109" s="35"/>
      <c r="D109" s="35"/>
      <c r="E109" s="36"/>
      <c r="F109" s="35"/>
      <c r="G109" s="37"/>
      <c r="H109" s="36"/>
      <c r="I109" s="35"/>
      <c r="J109" s="37"/>
      <c r="K109" s="36"/>
      <c r="L109" s="35"/>
      <c r="M109" s="37"/>
      <c r="N109" s="36"/>
    </row>
    <row r="110" spans="1:14" x14ac:dyDescent="0.15">
      <c r="A110" s="34"/>
      <c r="B110" s="35" t="s">
        <v>84</v>
      </c>
      <c r="C110" s="35"/>
      <c r="D110" s="35"/>
      <c r="E110" s="36"/>
      <c r="F110" s="35"/>
      <c r="G110" s="37">
        <v>0</v>
      </c>
      <c r="H110" s="36"/>
      <c r="I110" s="35"/>
      <c r="J110" s="37">
        <v>0</v>
      </c>
      <c r="K110" s="36"/>
      <c r="L110" s="35"/>
      <c r="M110" s="37">
        <f t="shared" ref="M110:M113" si="6">SUM(G110,J110)</f>
        <v>0</v>
      </c>
      <c r="N110" s="36"/>
    </row>
    <row r="111" spans="1:14" x14ac:dyDescent="0.15">
      <c r="A111" s="34" t="s">
        <v>85</v>
      </c>
      <c r="B111" s="35"/>
      <c r="C111" s="35"/>
      <c r="D111" s="35"/>
      <c r="E111" s="36"/>
      <c r="F111" s="35"/>
      <c r="G111" s="37">
        <v>0</v>
      </c>
      <c r="H111" s="36"/>
      <c r="I111" s="35"/>
      <c r="J111" s="37">
        <v>0</v>
      </c>
      <c r="K111" s="36"/>
      <c r="L111" s="35"/>
      <c r="M111" s="37">
        <f t="shared" si="6"/>
        <v>0</v>
      </c>
      <c r="N111" s="36"/>
    </row>
    <row r="112" spans="1:14" x14ac:dyDescent="0.15">
      <c r="A112" s="34" t="s">
        <v>86</v>
      </c>
      <c r="B112" s="35"/>
      <c r="C112" s="35"/>
      <c r="D112" s="35"/>
      <c r="E112" s="36"/>
      <c r="F112" s="35"/>
      <c r="G112" s="37">
        <v>0</v>
      </c>
      <c r="H112" s="36"/>
      <c r="I112" s="35"/>
      <c r="J112" s="37">
        <v>0</v>
      </c>
      <c r="K112" s="36"/>
      <c r="L112" s="35"/>
      <c r="M112" s="37">
        <f t="shared" si="6"/>
        <v>0</v>
      </c>
      <c r="N112" s="36"/>
    </row>
    <row r="113" spans="1:14" x14ac:dyDescent="0.15">
      <c r="A113" s="34" t="s">
        <v>87</v>
      </c>
      <c r="B113" s="35"/>
      <c r="C113" s="35"/>
      <c r="D113" s="35"/>
      <c r="E113" s="36"/>
      <c r="F113" s="35"/>
      <c r="G113" s="37">
        <v>0</v>
      </c>
      <c r="H113" s="36"/>
      <c r="I113" s="35"/>
      <c r="J113" s="37">
        <v>0</v>
      </c>
      <c r="K113" s="36"/>
      <c r="L113" s="35"/>
      <c r="M113" s="37">
        <f t="shared" si="6"/>
        <v>0</v>
      </c>
      <c r="N113" s="36"/>
    </row>
    <row r="114" spans="1:14" x14ac:dyDescent="0.15">
      <c r="A114" s="34" t="s">
        <v>88</v>
      </c>
      <c r="B114" s="35"/>
      <c r="C114" s="35"/>
      <c r="D114" s="35"/>
      <c r="E114" s="36"/>
      <c r="F114" s="35"/>
      <c r="G114" s="37">
        <f>SUM(G105)</f>
        <v>13403202</v>
      </c>
      <c r="H114" s="36"/>
      <c r="I114" s="35"/>
      <c r="J114" s="37">
        <f>SUM(J105)</f>
        <v>15949315</v>
      </c>
      <c r="K114" s="36"/>
      <c r="L114" s="35"/>
      <c r="M114" s="37">
        <f>SUM(G114,J114)</f>
        <v>29352517</v>
      </c>
      <c r="N114" s="36"/>
    </row>
  </sheetData>
  <mergeCells count="2">
    <mergeCell ref="A6:E6"/>
    <mergeCell ref="A60:E60"/>
  </mergeCells>
  <phoneticPr fontId="1"/>
  <pageMargins left="0.70866141732283472" right="0.51181102362204722" top="0.74803149606299213" bottom="0.74803149606299213" header="0.31496062992125984" footer="0.31496062992125984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DF0506-64C1-4A08-90B6-0D46C519DEBB}">
  <dimension ref="A1:AL117"/>
  <sheetViews>
    <sheetView view="pageLayout" topLeftCell="A91" zoomScale="120" zoomScaleNormal="100" zoomScalePageLayoutView="120" workbookViewId="0">
      <selection activeCell="AE108" sqref="AE108"/>
    </sheetView>
  </sheetViews>
  <sheetFormatPr defaultColWidth="9" defaultRowHeight="13.5" x14ac:dyDescent="0.15"/>
  <cols>
    <col min="1" max="4" width="2.625" style="30" customWidth="1"/>
    <col min="5" max="5" width="15.375" style="30" customWidth="1"/>
    <col min="6" max="6" width="0.375" style="30" customWidth="1"/>
    <col min="7" max="7" width="9.625" style="3" customWidth="1"/>
    <col min="8" max="8" width="0.375" style="3" customWidth="1"/>
    <col min="9" max="9" width="0.375" style="30" customWidth="1"/>
    <col min="10" max="10" width="9.625" style="3" customWidth="1"/>
    <col min="11" max="11" width="0.375" style="3" customWidth="1"/>
    <col min="12" max="12" width="0.375" style="30" customWidth="1"/>
    <col min="13" max="13" width="9.625" style="3" customWidth="1"/>
    <col min="14" max="14" width="0.375" style="3" customWidth="1"/>
    <col min="15" max="15" width="0.375" style="30" customWidth="1"/>
    <col min="16" max="16" width="9.625" style="3" customWidth="1"/>
    <col min="17" max="17" width="0.375" style="3" customWidth="1"/>
    <col min="18" max="18" width="0.375" style="30" customWidth="1"/>
    <col min="19" max="19" width="9.625" style="3" customWidth="1"/>
    <col min="20" max="20" width="0.375" style="3" customWidth="1"/>
    <col min="21" max="21" width="0.375" style="30" customWidth="1"/>
    <col min="22" max="22" width="9.625" style="3" customWidth="1"/>
    <col min="23" max="23" width="0.375" style="3" customWidth="1"/>
    <col min="24" max="24" width="0.375" style="30" customWidth="1"/>
    <col min="25" max="25" width="9.625" style="3" customWidth="1"/>
    <col min="26" max="26" width="0.375" style="3" customWidth="1"/>
    <col min="27" max="27" width="0.375" style="30" customWidth="1"/>
    <col min="28" max="28" width="9.625" style="3" customWidth="1"/>
    <col min="29" max="29" width="0.375" style="3" customWidth="1"/>
    <col min="30" max="30" width="0.375" style="30" customWidth="1"/>
    <col min="31" max="31" width="9.625" style="3" customWidth="1"/>
    <col min="32" max="32" width="0.375" style="3" customWidth="1"/>
    <col min="33" max="33" width="0.375" style="30" customWidth="1"/>
    <col min="34" max="34" width="9.625" style="3" customWidth="1"/>
    <col min="35" max="35" width="0.375" style="3" customWidth="1"/>
    <col min="36" max="36" width="0.375" style="30" customWidth="1"/>
    <col min="37" max="37" width="9.625" style="3" customWidth="1"/>
    <col min="38" max="38" width="0.375" style="3" customWidth="1"/>
    <col min="39" max="16384" width="9" style="3"/>
  </cols>
  <sheetData>
    <row r="1" spans="1:38" s="29" customFormat="1" x14ac:dyDescent="0.15">
      <c r="A1" s="30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</row>
    <row r="2" spans="1:38" s="29" customFormat="1" ht="17.25" x14ac:dyDescent="0.15">
      <c r="A2" s="32" t="s">
        <v>167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</row>
    <row r="3" spans="1:38" s="29" customFormat="1" ht="20.100000000000001" customHeight="1" x14ac:dyDescent="0.15">
      <c r="A3" s="1" t="s">
        <v>184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</row>
    <row r="4" spans="1:38" s="29" customFormat="1" x14ac:dyDescent="0.1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</row>
    <row r="5" spans="1:38" s="29" customFormat="1" x14ac:dyDescent="0.15">
      <c r="A5" s="30"/>
      <c r="B5" s="33"/>
      <c r="C5" s="33"/>
      <c r="D5" s="33"/>
      <c r="E5" s="33"/>
      <c r="F5" s="33"/>
      <c r="G5" s="2"/>
      <c r="H5" s="2"/>
      <c r="I5" s="33"/>
      <c r="J5" s="2"/>
      <c r="K5" s="2"/>
      <c r="L5" s="33"/>
      <c r="M5" s="2"/>
      <c r="N5" s="2"/>
      <c r="O5" s="33"/>
      <c r="P5" s="2"/>
      <c r="Q5" s="2"/>
      <c r="R5" s="33"/>
      <c r="S5" s="2"/>
      <c r="T5" s="2"/>
      <c r="U5" s="33"/>
      <c r="V5" s="2"/>
      <c r="W5" s="2"/>
      <c r="X5" s="33"/>
      <c r="Y5" s="2"/>
      <c r="Z5" s="2"/>
      <c r="AA5" s="33"/>
      <c r="AB5" s="2"/>
      <c r="AC5" s="2"/>
      <c r="AD5" s="33"/>
      <c r="AE5" s="2"/>
      <c r="AF5" s="2"/>
      <c r="AG5" s="33"/>
      <c r="AH5" s="2"/>
      <c r="AI5" s="2"/>
      <c r="AJ5" s="33"/>
      <c r="AK5" s="2"/>
      <c r="AL5" s="2" t="s">
        <v>0</v>
      </c>
    </row>
    <row r="6" spans="1:38" s="39" customFormat="1" ht="9.75" x14ac:dyDescent="0.15">
      <c r="A6" s="82" t="s">
        <v>1</v>
      </c>
      <c r="B6" s="83"/>
      <c r="C6" s="83"/>
      <c r="D6" s="83"/>
      <c r="E6" s="83"/>
      <c r="F6" s="88" t="s">
        <v>168</v>
      </c>
      <c r="G6" s="88"/>
      <c r="H6" s="88"/>
      <c r="I6" s="88"/>
      <c r="J6" s="88"/>
      <c r="K6" s="88"/>
      <c r="L6" s="88"/>
      <c r="M6" s="88"/>
      <c r="N6" s="88"/>
      <c r="O6" s="88"/>
      <c r="P6" s="88"/>
      <c r="Q6" s="88"/>
      <c r="R6" s="88"/>
      <c r="S6" s="88"/>
      <c r="T6" s="88"/>
      <c r="U6" s="88"/>
      <c r="V6" s="88"/>
      <c r="W6" s="88"/>
      <c r="X6" s="88"/>
      <c r="Y6" s="88"/>
      <c r="Z6" s="88"/>
      <c r="AA6" s="88" t="s">
        <v>169</v>
      </c>
      <c r="AB6" s="88"/>
      <c r="AC6" s="88"/>
      <c r="AD6" s="88" t="s">
        <v>170</v>
      </c>
      <c r="AE6" s="88"/>
      <c r="AF6" s="88"/>
      <c r="AG6" s="88" t="s">
        <v>171</v>
      </c>
      <c r="AH6" s="88"/>
      <c r="AI6" s="88"/>
      <c r="AJ6" s="88" t="s">
        <v>172</v>
      </c>
      <c r="AK6" s="88"/>
      <c r="AL6" s="88"/>
    </row>
    <row r="7" spans="1:38" s="39" customFormat="1" ht="9.75" x14ac:dyDescent="0.15">
      <c r="A7" s="84"/>
      <c r="B7" s="85"/>
      <c r="C7" s="85"/>
      <c r="D7" s="85"/>
      <c r="E7" s="85"/>
      <c r="F7" s="88" t="s">
        <v>173</v>
      </c>
      <c r="G7" s="88"/>
      <c r="H7" s="88"/>
      <c r="I7" s="88"/>
      <c r="J7" s="88"/>
      <c r="K7" s="88"/>
      <c r="L7" s="88"/>
      <c r="M7" s="88"/>
      <c r="N7" s="88"/>
      <c r="O7" s="88"/>
      <c r="P7" s="88"/>
      <c r="Q7" s="88"/>
      <c r="R7" s="88" t="s">
        <v>174</v>
      </c>
      <c r="S7" s="88"/>
      <c r="T7" s="88"/>
      <c r="U7" s="88" t="s">
        <v>175</v>
      </c>
      <c r="V7" s="88"/>
      <c r="W7" s="88"/>
      <c r="X7" s="88" t="s">
        <v>176</v>
      </c>
      <c r="Y7" s="88"/>
      <c r="Z7" s="88"/>
      <c r="AA7" s="88"/>
      <c r="AB7" s="88"/>
      <c r="AC7" s="88"/>
      <c r="AD7" s="88"/>
      <c r="AE7" s="88"/>
      <c r="AF7" s="88"/>
      <c r="AG7" s="88"/>
      <c r="AH7" s="88"/>
      <c r="AI7" s="88"/>
      <c r="AJ7" s="88"/>
      <c r="AK7" s="88"/>
      <c r="AL7" s="88"/>
    </row>
    <row r="8" spans="1:38" s="39" customFormat="1" ht="9.75" x14ac:dyDescent="0.15">
      <c r="A8" s="86"/>
      <c r="B8" s="87"/>
      <c r="C8" s="87"/>
      <c r="D8" s="87"/>
      <c r="E8" s="87"/>
      <c r="F8" s="88" t="s">
        <v>177</v>
      </c>
      <c r="G8" s="88"/>
      <c r="H8" s="88"/>
      <c r="I8" s="88" t="s">
        <v>178</v>
      </c>
      <c r="J8" s="88"/>
      <c r="K8" s="88"/>
      <c r="L8" s="88" t="s">
        <v>179</v>
      </c>
      <c r="M8" s="88"/>
      <c r="N8" s="88"/>
      <c r="O8" s="88" t="s">
        <v>180</v>
      </c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  <c r="AH8" s="88"/>
      <c r="AI8" s="88"/>
      <c r="AJ8" s="88"/>
      <c r="AK8" s="88"/>
      <c r="AL8" s="88"/>
    </row>
    <row r="9" spans="1:38" s="44" customFormat="1" ht="9.75" x14ac:dyDescent="0.15">
      <c r="A9" s="40" t="s">
        <v>6</v>
      </c>
      <c r="B9" s="41"/>
      <c r="C9" s="41"/>
      <c r="D9" s="41"/>
      <c r="E9" s="42"/>
      <c r="F9" s="41"/>
      <c r="G9" s="38"/>
      <c r="H9" s="43"/>
      <c r="I9" s="41"/>
      <c r="J9" s="38"/>
      <c r="K9" s="43"/>
      <c r="L9" s="41"/>
      <c r="M9" s="38"/>
      <c r="N9" s="43"/>
      <c r="O9" s="41"/>
      <c r="P9" s="38"/>
      <c r="Q9" s="43"/>
      <c r="R9" s="41"/>
      <c r="S9" s="38"/>
      <c r="T9" s="43"/>
      <c r="U9" s="41"/>
      <c r="V9" s="38"/>
      <c r="W9" s="43"/>
      <c r="X9" s="41"/>
      <c r="Y9" s="38"/>
      <c r="Z9" s="43"/>
      <c r="AA9" s="41"/>
      <c r="AB9" s="38"/>
      <c r="AC9" s="43"/>
      <c r="AD9" s="41"/>
      <c r="AE9" s="38"/>
      <c r="AF9" s="43"/>
      <c r="AG9" s="41"/>
      <c r="AH9" s="38"/>
      <c r="AI9" s="43"/>
      <c r="AJ9" s="41"/>
      <c r="AK9" s="38"/>
      <c r="AL9" s="43"/>
    </row>
    <row r="10" spans="1:38" s="44" customFormat="1" ht="9.75" x14ac:dyDescent="0.15">
      <c r="A10" s="40" t="s">
        <v>7</v>
      </c>
      <c r="B10" s="41"/>
      <c r="C10" s="41"/>
      <c r="D10" s="41"/>
      <c r="E10" s="42"/>
      <c r="F10" s="41"/>
      <c r="G10" s="38"/>
      <c r="H10" s="43"/>
      <c r="I10" s="41"/>
      <c r="J10" s="38"/>
      <c r="K10" s="43"/>
      <c r="L10" s="41"/>
      <c r="M10" s="38"/>
      <c r="N10" s="43"/>
      <c r="O10" s="41"/>
      <c r="P10" s="38"/>
      <c r="Q10" s="43"/>
      <c r="R10" s="41"/>
      <c r="S10" s="38"/>
      <c r="T10" s="43"/>
      <c r="U10" s="41"/>
      <c r="V10" s="38"/>
      <c r="W10" s="43"/>
      <c r="X10" s="41"/>
      <c r="Y10" s="38"/>
      <c r="Z10" s="43"/>
      <c r="AA10" s="41"/>
      <c r="AB10" s="38"/>
      <c r="AC10" s="43"/>
      <c r="AD10" s="41"/>
      <c r="AE10" s="38"/>
      <c r="AF10" s="43"/>
      <c r="AG10" s="41"/>
      <c r="AH10" s="38"/>
      <c r="AI10" s="43"/>
      <c r="AJ10" s="41"/>
      <c r="AK10" s="38"/>
      <c r="AL10" s="43"/>
    </row>
    <row r="11" spans="1:38" s="44" customFormat="1" ht="9.75" x14ac:dyDescent="0.15">
      <c r="A11" s="40"/>
      <c r="B11" s="41" t="s">
        <v>8</v>
      </c>
      <c r="C11" s="41"/>
      <c r="D11" s="41"/>
      <c r="E11" s="42"/>
      <c r="F11" s="41"/>
      <c r="G11" s="38"/>
      <c r="H11" s="43"/>
      <c r="I11" s="41"/>
      <c r="J11" s="38"/>
      <c r="K11" s="43"/>
      <c r="L11" s="41"/>
      <c r="M11" s="38"/>
      <c r="N11" s="43"/>
      <c r="O11" s="41"/>
      <c r="P11" s="38"/>
      <c r="Q11" s="43"/>
      <c r="R11" s="41"/>
      <c r="S11" s="38"/>
      <c r="T11" s="43"/>
      <c r="U11" s="41"/>
      <c r="V11" s="38"/>
      <c r="W11" s="43"/>
      <c r="X11" s="41"/>
      <c r="Y11" s="38"/>
      <c r="Z11" s="43"/>
      <c r="AA11" s="41"/>
      <c r="AB11" s="38"/>
      <c r="AC11" s="43"/>
      <c r="AD11" s="41"/>
      <c r="AE11" s="38"/>
      <c r="AF11" s="43"/>
      <c r="AG11" s="41"/>
      <c r="AH11" s="38"/>
      <c r="AI11" s="43"/>
      <c r="AJ11" s="41"/>
      <c r="AK11" s="38"/>
      <c r="AL11" s="43"/>
    </row>
    <row r="12" spans="1:38" s="44" customFormat="1" ht="9.75" x14ac:dyDescent="0.15">
      <c r="A12" s="40"/>
      <c r="B12" s="41"/>
      <c r="C12" s="41" t="s">
        <v>9</v>
      </c>
      <c r="D12" s="41"/>
      <c r="E12" s="42"/>
      <c r="F12" s="41"/>
      <c r="G12" s="38">
        <f>SUM(G13:G14)</f>
        <v>108000000</v>
      </c>
      <c r="H12" s="43"/>
      <c r="I12" s="41"/>
      <c r="J12" s="38">
        <v>300000</v>
      </c>
      <c r="K12" s="43"/>
      <c r="L12" s="41"/>
      <c r="M12" s="38">
        <v>300000</v>
      </c>
      <c r="N12" s="43"/>
      <c r="O12" s="41"/>
      <c r="P12" s="38">
        <f t="shared" ref="P12:P29" si="0">G12+J12+M12</f>
        <v>108600000</v>
      </c>
      <c r="Q12" s="43"/>
      <c r="R12" s="41"/>
      <c r="S12" s="38">
        <v>0</v>
      </c>
      <c r="T12" s="43"/>
      <c r="U12" s="41"/>
      <c r="V12" s="38">
        <v>0</v>
      </c>
      <c r="W12" s="43"/>
      <c r="X12" s="41"/>
      <c r="Y12" s="38">
        <f t="shared" ref="Y12:Y28" si="1">P12+S12+V12</f>
        <v>108600000</v>
      </c>
      <c r="Z12" s="43"/>
      <c r="AA12" s="41"/>
      <c r="AB12" s="38">
        <v>0</v>
      </c>
      <c r="AC12" s="43"/>
      <c r="AD12" s="41"/>
      <c r="AE12" s="38">
        <f>SUM(AE13:AE15)</f>
        <v>14400000</v>
      </c>
      <c r="AF12" s="43"/>
      <c r="AG12" s="41"/>
      <c r="AH12" s="38"/>
      <c r="AI12" s="43"/>
      <c r="AJ12" s="41"/>
      <c r="AK12" s="38">
        <f t="shared" ref="AK12:AK28" si="2">SUM(Y12, AB12, AE12, AH12)</f>
        <v>123000000</v>
      </c>
      <c r="AL12" s="43"/>
    </row>
    <row r="13" spans="1:38" s="44" customFormat="1" ht="9.75" x14ac:dyDescent="0.15">
      <c r="A13" s="40"/>
      <c r="B13" s="41"/>
      <c r="C13" s="41"/>
      <c r="D13" s="41" t="s">
        <v>10</v>
      </c>
      <c r="E13" s="42"/>
      <c r="F13" s="41"/>
      <c r="G13" s="38">
        <v>100000000</v>
      </c>
      <c r="H13" s="43"/>
      <c r="I13" s="41"/>
      <c r="J13" s="38">
        <v>0</v>
      </c>
      <c r="K13" s="43"/>
      <c r="L13" s="41"/>
      <c r="M13" s="38">
        <v>0</v>
      </c>
      <c r="N13" s="43"/>
      <c r="O13" s="41"/>
      <c r="P13" s="38">
        <f t="shared" si="0"/>
        <v>100000000</v>
      </c>
      <c r="Q13" s="43"/>
      <c r="R13" s="41"/>
      <c r="S13" s="38">
        <v>0</v>
      </c>
      <c r="T13" s="43"/>
      <c r="U13" s="41"/>
      <c r="V13" s="38">
        <v>0</v>
      </c>
      <c r="W13" s="43"/>
      <c r="X13" s="41"/>
      <c r="Y13" s="38">
        <f t="shared" si="1"/>
        <v>100000000</v>
      </c>
      <c r="Z13" s="43"/>
      <c r="AA13" s="41"/>
      <c r="AB13" s="38">
        <v>0</v>
      </c>
      <c r="AC13" s="43"/>
      <c r="AD13" s="41"/>
      <c r="AE13" s="38">
        <v>0</v>
      </c>
      <c r="AF13" s="43"/>
      <c r="AG13" s="41"/>
      <c r="AH13" s="38"/>
      <c r="AI13" s="43"/>
      <c r="AJ13" s="41"/>
      <c r="AK13" s="38">
        <f t="shared" si="2"/>
        <v>100000000</v>
      </c>
      <c r="AL13" s="43"/>
    </row>
    <row r="14" spans="1:38" s="44" customFormat="1" ht="9.75" x14ac:dyDescent="0.15">
      <c r="A14" s="40"/>
      <c r="B14" s="41"/>
      <c r="C14" s="41"/>
      <c r="D14" s="41" t="s">
        <v>11</v>
      </c>
      <c r="E14" s="42"/>
      <c r="F14" s="41"/>
      <c r="G14" s="38">
        <v>8000000</v>
      </c>
      <c r="H14" s="43"/>
      <c r="I14" s="41"/>
      <c r="J14" s="38">
        <v>0</v>
      </c>
      <c r="K14" s="43"/>
      <c r="L14" s="41"/>
      <c r="M14" s="38">
        <v>0</v>
      </c>
      <c r="N14" s="43"/>
      <c r="O14" s="41"/>
      <c r="P14" s="38">
        <f t="shared" si="0"/>
        <v>8000000</v>
      </c>
      <c r="Q14" s="43"/>
      <c r="R14" s="41"/>
      <c r="S14" s="38">
        <v>0</v>
      </c>
      <c r="T14" s="43"/>
      <c r="U14" s="41"/>
      <c r="V14" s="38">
        <v>0</v>
      </c>
      <c r="W14" s="43"/>
      <c r="X14" s="41"/>
      <c r="Y14" s="38">
        <f t="shared" si="1"/>
        <v>8000000</v>
      </c>
      <c r="Z14" s="43"/>
      <c r="AA14" s="41"/>
      <c r="AB14" s="38">
        <v>0</v>
      </c>
      <c r="AC14" s="43"/>
      <c r="AD14" s="41"/>
      <c r="AE14" s="38">
        <v>0</v>
      </c>
      <c r="AF14" s="43"/>
      <c r="AG14" s="41"/>
      <c r="AH14" s="38"/>
      <c r="AI14" s="43"/>
      <c r="AJ14" s="41"/>
      <c r="AK14" s="38">
        <f t="shared" si="2"/>
        <v>8000000</v>
      </c>
      <c r="AL14" s="43"/>
    </row>
    <row r="15" spans="1:38" s="44" customFormat="1" ht="9.75" x14ac:dyDescent="0.15">
      <c r="A15" s="40"/>
      <c r="B15" s="41"/>
      <c r="C15" s="41"/>
      <c r="D15" s="41" t="s">
        <v>12</v>
      </c>
      <c r="E15" s="42"/>
      <c r="F15" s="41"/>
      <c r="G15" s="38">
        <v>0</v>
      </c>
      <c r="H15" s="43"/>
      <c r="I15" s="41"/>
      <c r="J15" s="38">
        <v>300000</v>
      </c>
      <c r="K15" s="43"/>
      <c r="L15" s="41"/>
      <c r="M15" s="38">
        <v>300000</v>
      </c>
      <c r="N15" s="43"/>
      <c r="O15" s="41"/>
      <c r="P15" s="38">
        <f t="shared" si="0"/>
        <v>600000</v>
      </c>
      <c r="Q15" s="43"/>
      <c r="R15" s="41"/>
      <c r="S15" s="38">
        <v>0</v>
      </c>
      <c r="T15" s="43"/>
      <c r="U15" s="41"/>
      <c r="V15" s="38">
        <v>0</v>
      </c>
      <c r="W15" s="43"/>
      <c r="X15" s="41"/>
      <c r="Y15" s="38">
        <f t="shared" si="1"/>
        <v>600000</v>
      </c>
      <c r="Z15" s="43"/>
      <c r="AA15" s="41"/>
      <c r="AB15" s="38">
        <v>0</v>
      </c>
      <c r="AC15" s="43"/>
      <c r="AD15" s="41"/>
      <c r="AE15" s="38">
        <v>14400000</v>
      </c>
      <c r="AF15" s="43"/>
      <c r="AG15" s="41"/>
      <c r="AH15" s="38"/>
      <c r="AI15" s="43"/>
      <c r="AJ15" s="41"/>
      <c r="AK15" s="38">
        <f t="shared" si="2"/>
        <v>15000000</v>
      </c>
      <c r="AL15" s="43"/>
    </row>
    <row r="16" spans="1:38" s="44" customFormat="1" ht="9.75" x14ac:dyDescent="0.15">
      <c r="A16" s="40"/>
      <c r="B16" s="41"/>
      <c r="C16" s="41" t="s">
        <v>13</v>
      </c>
      <c r="D16" s="41"/>
      <c r="E16" s="42"/>
      <c r="F16" s="41"/>
      <c r="G16" s="38">
        <v>0</v>
      </c>
      <c r="H16" s="43"/>
      <c r="I16" s="41"/>
      <c r="J16" s="38">
        <f>SUM(J17)</f>
        <v>792000</v>
      </c>
      <c r="K16" s="43"/>
      <c r="L16" s="41"/>
      <c r="M16" s="38">
        <v>0</v>
      </c>
      <c r="N16" s="43"/>
      <c r="O16" s="41"/>
      <c r="P16" s="38">
        <f t="shared" si="0"/>
        <v>792000</v>
      </c>
      <c r="Q16" s="43"/>
      <c r="R16" s="41"/>
      <c r="S16" s="38">
        <v>0</v>
      </c>
      <c r="T16" s="43"/>
      <c r="U16" s="41"/>
      <c r="V16" s="38">
        <v>0</v>
      </c>
      <c r="W16" s="43"/>
      <c r="X16" s="41"/>
      <c r="Y16" s="38">
        <f t="shared" si="1"/>
        <v>792000</v>
      </c>
      <c r="Z16" s="43"/>
      <c r="AA16" s="41"/>
      <c r="AB16" s="38">
        <v>0</v>
      </c>
      <c r="AC16" s="43"/>
      <c r="AD16" s="41"/>
      <c r="AE16" s="38">
        <v>0</v>
      </c>
      <c r="AF16" s="43"/>
      <c r="AG16" s="41"/>
      <c r="AH16" s="38"/>
      <c r="AI16" s="43"/>
      <c r="AJ16" s="41"/>
      <c r="AK16" s="38">
        <f t="shared" si="2"/>
        <v>792000</v>
      </c>
      <c r="AL16" s="43"/>
    </row>
    <row r="17" spans="1:38" s="44" customFormat="1" ht="9.75" x14ac:dyDescent="0.15">
      <c r="A17" s="40"/>
      <c r="B17" s="41"/>
      <c r="C17" s="41"/>
      <c r="D17" s="41" t="s">
        <v>13</v>
      </c>
      <c r="E17" s="42"/>
      <c r="F17" s="41"/>
      <c r="G17" s="38">
        <v>0</v>
      </c>
      <c r="H17" s="43"/>
      <c r="I17" s="41"/>
      <c r="J17" s="38">
        <v>792000</v>
      </c>
      <c r="K17" s="43"/>
      <c r="L17" s="41"/>
      <c r="M17" s="38">
        <v>0</v>
      </c>
      <c r="N17" s="43"/>
      <c r="O17" s="41"/>
      <c r="P17" s="38">
        <f t="shared" si="0"/>
        <v>792000</v>
      </c>
      <c r="Q17" s="43"/>
      <c r="R17" s="41"/>
      <c r="S17" s="38">
        <v>0</v>
      </c>
      <c r="T17" s="43"/>
      <c r="U17" s="41"/>
      <c r="V17" s="38">
        <v>0</v>
      </c>
      <c r="W17" s="43"/>
      <c r="X17" s="41"/>
      <c r="Y17" s="38">
        <f t="shared" si="1"/>
        <v>792000</v>
      </c>
      <c r="Z17" s="43"/>
      <c r="AA17" s="41"/>
      <c r="AB17" s="38">
        <v>0</v>
      </c>
      <c r="AC17" s="43"/>
      <c r="AD17" s="41"/>
      <c r="AE17" s="38">
        <v>0</v>
      </c>
      <c r="AF17" s="43"/>
      <c r="AG17" s="41"/>
      <c r="AH17" s="38"/>
      <c r="AI17" s="43"/>
      <c r="AJ17" s="41"/>
      <c r="AK17" s="38">
        <f t="shared" si="2"/>
        <v>792000</v>
      </c>
      <c r="AL17" s="43"/>
    </row>
    <row r="18" spans="1:38" s="44" customFormat="1" ht="9.75" x14ac:dyDescent="0.15">
      <c r="A18" s="40"/>
      <c r="B18" s="41"/>
      <c r="C18" s="41" t="s">
        <v>14</v>
      </c>
      <c r="D18" s="41"/>
      <c r="E18" s="42"/>
      <c r="F18" s="41"/>
      <c r="G18" s="38">
        <v>0</v>
      </c>
      <c r="H18" s="43"/>
      <c r="I18" s="41"/>
      <c r="J18" s="38">
        <v>0</v>
      </c>
      <c r="K18" s="43"/>
      <c r="L18" s="41"/>
      <c r="M18" s="38">
        <v>0</v>
      </c>
      <c r="N18" s="43"/>
      <c r="O18" s="41"/>
      <c r="P18" s="38">
        <f t="shared" si="0"/>
        <v>0</v>
      </c>
      <c r="Q18" s="43"/>
      <c r="R18" s="41"/>
      <c r="S18" s="38">
        <f>SUM(S19:S20)</f>
        <v>75646926</v>
      </c>
      <c r="T18" s="43"/>
      <c r="U18" s="41"/>
      <c r="V18" s="38">
        <v>0</v>
      </c>
      <c r="W18" s="43"/>
      <c r="X18" s="41"/>
      <c r="Y18" s="38">
        <f t="shared" si="1"/>
        <v>75646926</v>
      </c>
      <c r="Z18" s="43"/>
      <c r="AA18" s="41"/>
      <c r="AB18" s="38">
        <v>0</v>
      </c>
      <c r="AC18" s="43"/>
      <c r="AD18" s="41"/>
      <c r="AE18" s="38">
        <f>SUM(AE19:AE20)</f>
        <v>11658074</v>
      </c>
      <c r="AF18" s="43"/>
      <c r="AG18" s="41"/>
      <c r="AH18" s="38"/>
      <c r="AI18" s="43"/>
      <c r="AJ18" s="41"/>
      <c r="AK18" s="38">
        <f t="shared" si="2"/>
        <v>87305000</v>
      </c>
      <c r="AL18" s="43"/>
    </row>
    <row r="19" spans="1:38" s="44" customFormat="1" ht="9.75" x14ac:dyDescent="0.15">
      <c r="A19" s="40"/>
      <c r="B19" s="41"/>
      <c r="C19" s="41"/>
      <c r="D19" s="41" t="s">
        <v>15</v>
      </c>
      <c r="E19" s="42"/>
      <c r="F19" s="41"/>
      <c r="G19" s="38">
        <v>0</v>
      </c>
      <c r="H19" s="43"/>
      <c r="I19" s="41"/>
      <c r="J19" s="38">
        <v>0</v>
      </c>
      <c r="K19" s="43"/>
      <c r="L19" s="41"/>
      <c r="M19" s="38">
        <v>0</v>
      </c>
      <c r="N19" s="43"/>
      <c r="O19" s="41"/>
      <c r="P19" s="38">
        <f t="shared" si="0"/>
        <v>0</v>
      </c>
      <c r="Q19" s="43"/>
      <c r="R19" s="41"/>
      <c r="S19" s="38">
        <v>75646926</v>
      </c>
      <c r="T19" s="43"/>
      <c r="U19" s="41"/>
      <c r="V19" s="38">
        <v>0</v>
      </c>
      <c r="W19" s="43"/>
      <c r="X19" s="41"/>
      <c r="Y19" s="38">
        <f t="shared" si="1"/>
        <v>75646926</v>
      </c>
      <c r="Z19" s="43"/>
      <c r="AA19" s="41"/>
      <c r="AB19" s="38">
        <v>0</v>
      </c>
      <c r="AC19" s="43"/>
      <c r="AD19" s="41"/>
      <c r="AE19" s="38">
        <v>0</v>
      </c>
      <c r="AF19" s="43"/>
      <c r="AG19" s="41"/>
      <c r="AH19" s="38"/>
      <c r="AI19" s="43"/>
      <c r="AJ19" s="41"/>
      <c r="AK19" s="38">
        <f t="shared" si="2"/>
        <v>75646926</v>
      </c>
      <c r="AL19" s="43"/>
    </row>
    <row r="20" spans="1:38" s="44" customFormat="1" ht="9.75" x14ac:dyDescent="0.15">
      <c r="A20" s="40"/>
      <c r="B20" s="41"/>
      <c r="C20" s="41"/>
      <c r="D20" s="41" t="s">
        <v>16</v>
      </c>
      <c r="E20" s="42"/>
      <c r="F20" s="41"/>
      <c r="G20" s="38">
        <v>0</v>
      </c>
      <c r="H20" s="43"/>
      <c r="I20" s="41"/>
      <c r="J20" s="38">
        <v>0</v>
      </c>
      <c r="K20" s="43"/>
      <c r="L20" s="41"/>
      <c r="M20" s="38">
        <v>0</v>
      </c>
      <c r="N20" s="43"/>
      <c r="O20" s="41"/>
      <c r="P20" s="38">
        <f t="shared" si="0"/>
        <v>0</v>
      </c>
      <c r="Q20" s="43"/>
      <c r="R20" s="41"/>
      <c r="S20" s="38">
        <v>0</v>
      </c>
      <c r="T20" s="43"/>
      <c r="U20" s="41"/>
      <c r="V20" s="38">
        <v>0</v>
      </c>
      <c r="W20" s="43"/>
      <c r="X20" s="41"/>
      <c r="Y20" s="38">
        <f t="shared" si="1"/>
        <v>0</v>
      </c>
      <c r="Z20" s="43"/>
      <c r="AA20" s="41"/>
      <c r="AB20" s="38">
        <v>0</v>
      </c>
      <c r="AC20" s="43"/>
      <c r="AD20" s="41"/>
      <c r="AE20" s="38">
        <v>11658074</v>
      </c>
      <c r="AF20" s="43"/>
      <c r="AG20" s="41"/>
      <c r="AH20" s="38"/>
      <c r="AI20" s="43"/>
      <c r="AJ20" s="41"/>
      <c r="AK20" s="38">
        <f t="shared" si="2"/>
        <v>11658074</v>
      </c>
      <c r="AL20" s="43"/>
    </row>
    <row r="21" spans="1:38" s="44" customFormat="1" ht="9.75" x14ac:dyDescent="0.15">
      <c r="A21" s="40"/>
      <c r="B21" s="41"/>
      <c r="C21" s="41" t="s">
        <v>17</v>
      </c>
      <c r="D21" s="41"/>
      <c r="E21" s="42"/>
      <c r="F21" s="41"/>
      <c r="G21" s="38">
        <v>0</v>
      </c>
      <c r="H21" s="43"/>
      <c r="I21" s="41"/>
      <c r="J21" s="38">
        <v>350000</v>
      </c>
      <c r="K21" s="43"/>
      <c r="L21" s="41"/>
      <c r="M21" s="38">
        <v>0</v>
      </c>
      <c r="N21" s="43"/>
      <c r="O21" s="41"/>
      <c r="P21" s="38">
        <f t="shared" si="0"/>
        <v>350000</v>
      </c>
      <c r="Q21" s="43"/>
      <c r="R21" s="41"/>
      <c r="S21" s="38">
        <v>0</v>
      </c>
      <c r="T21" s="43"/>
      <c r="U21" s="41"/>
      <c r="V21" s="38">
        <v>0</v>
      </c>
      <c r="W21" s="43"/>
      <c r="X21" s="41"/>
      <c r="Y21" s="38">
        <f t="shared" si="1"/>
        <v>350000</v>
      </c>
      <c r="Z21" s="43"/>
      <c r="AA21" s="41"/>
      <c r="AB21" s="38">
        <v>0</v>
      </c>
      <c r="AC21" s="43"/>
      <c r="AD21" s="41"/>
      <c r="AE21" s="38">
        <v>350000</v>
      </c>
      <c r="AF21" s="43"/>
      <c r="AG21" s="41"/>
      <c r="AH21" s="38"/>
      <c r="AI21" s="43"/>
      <c r="AJ21" s="41"/>
      <c r="AK21" s="38">
        <f t="shared" si="2"/>
        <v>700000</v>
      </c>
      <c r="AL21" s="43"/>
    </row>
    <row r="22" spans="1:38" s="44" customFormat="1" ht="9.75" x14ac:dyDescent="0.15">
      <c r="A22" s="40"/>
      <c r="B22" s="41"/>
      <c r="C22" s="41"/>
      <c r="D22" s="41" t="s">
        <v>18</v>
      </c>
      <c r="E22" s="42"/>
      <c r="F22" s="41"/>
      <c r="G22" s="38">
        <v>0</v>
      </c>
      <c r="H22" s="43"/>
      <c r="I22" s="41"/>
      <c r="J22" s="38">
        <v>350000</v>
      </c>
      <c r="K22" s="43"/>
      <c r="L22" s="41"/>
      <c r="M22" s="38">
        <v>0</v>
      </c>
      <c r="N22" s="43"/>
      <c r="O22" s="41"/>
      <c r="P22" s="38">
        <f t="shared" si="0"/>
        <v>350000</v>
      </c>
      <c r="Q22" s="43"/>
      <c r="R22" s="41"/>
      <c r="S22" s="38">
        <v>0</v>
      </c>
      <c r="T22" s="43"/>
      <c r="U22" s="41"/>
      <c r="V22" s="38">
        <v>0</v>
      </c>
      <c r="W22" s="43"/>
      <c r="X22" s="41"/>
      <c r="Y22" s="38">
        <f t="shared" si="1"/>
        <v>350000</v>
      </c>
      <c r="Z22" s="43"/>
      <c r="AA22" s="41"/>
      <c r="AB22" s="38">
        <v>0</v>
      </c>
      <c r="AC22" s="43"/>
      <c r="AD22" s="41"/>
      <c r="AE22" s="38">
        <v>350000</v>
      </c>
      <c r="AF22" s="43"/>
      <c r="AG22" s="41"/>
      <c r="AH22" s="38"/>
      <c r="AI22" s="43"/>
      <c r="AJ22" s="41"/>
      <c r="AK22" s="38">
        <f t="shared" si="2"/>
        <v>700000</v>
      </c>
      <c r="AL22" s="43"/>
    </row>
    <row r="23" spans="1:38" s="44" customFormat="1" ht="9.75" x14ac:dyDescent="0.15">
      <c r="A23" s="40"/>
      <c r="B23" s="41"/>
      <c r="C23" s="41" t="s">
        <v>19</v>
      </c>
      <c r="D23" s="41"/>
      <c r="E23" s="42"/>
      <c r="F23" s="41"/>
      <c r="G23" s="38">
        <v>0</v>
      </c>
      <c r="H23" s="43"/>
      <c r="I23" s="41"/>
      <c r="J23" s="38">
        <f>SUM(J24:J25)</f>
        <v>8880000</v>
      </c>
      <c r="K23" s="43"/>
      <c r="L23" s="41"/>
      <c r="M23" s="38">
        <f>SUM(M24:M25)</f>
        <v>16920000</v>
      </c>
      <c r="N23" s="43"/>
      <c r="O23" s="41"/>
      <c r="P23" s="38">
        <f t="shared" si="0"/>
        <v>25800000</v>
      </c>
      <c r="Q23" s="43"/>
      <c r="R23" s="41"/>
      <c r="S23" s="38">
        <v>0</v>
      </c>
      <c r="T23" s="43"/>
      <c r="U23" s="41"/>
      <c r="V23" s="38">
        <v>0</v>
      </c>
      <c r="W23" s="43"/>
      <c r="X23" s="41"/>
      <c r="Y23" s="38">
        <f t="shared" si="1"/>
        <v>25800000</v>
      </c>
      <c r="Z23" s="43"/>
      <c r="AA23" s="41"/>
      <c r="AB23" s="38">
        <v>0</v>
      </c>
      <c r="AC23" s="43"/>
      <c r="AD23" s="41"/>
      <c r="AE23" s="38">
        <v>0</v>
      </c>
      <c r="AF23" s="43"/>
      <c r="AG23" s="41"/>
      <c r="AH23" s="38"/>
      <c r="AI23" s="43"/>
      <c r="AJ23" s="41"/>
      <c r="AK23" s="38">
        <f t="shared" si="2"/>
        <v>25800000</v>
      </c>
      <c r="AL23" s="43"/>
    </row>
    <row r="24" spans="1:38" s="44" customFormat="1" ht="9.75" x14ac:dyDescent="0.15">
      <c r="A24" s="40"/>
      <c r="B24" s="41"/>
      <c r="C24" s="41"/>
      <c r="D24" s="41" t="s">
        <v>20</v>
      </c>
      <c r="E24" s="42"/>
      <c r="F24" s="41"/>
      <c r="G24" s="38">
        <v>0</v>
      </c>
      <c r="H24" s="43"/>
      <c r="I24" s="41"/>
      <c r="J24" s="38">
        <v>4800000</v>
      </c>
      <c r="K24" s="43"/>
      <c r="L24" s="41"/>
      <c r="M24" s="38">
        <v>8100000</v>
      </c>
      <c r="N24" s="43"/>
      <c r="O24" s="41"/>
      <c r="P24" s="38">
        <f t="shared" si="0"/>
        <v>12900000</v>
      </c>
      <c r="Q24" s="43"/>
      <c r="R24" s="41"/>
      <c r="S24" s="38">
        <v>0</v>
      </c>
      <c r="T24" s="43"/>
      <c r="U24" s="41"/>
      <c r="V24" s="38">
        <v>0</v>
      </c>
      <c r="W24" s="43"/>
      <c r="X24" s="41"/>
      <c r="Y24" s="38">
        <f t="shared" si="1"/>
        <v>12900000</v>
      </c>
      <c r="Z24" s="43"/>
      <c r="AA24" s="41"/>
      <c r="AB24" s="38">
        <v>0</v>
      </c>
      <c r="AC24" s="43"/>
      <c r="AD24" s="41"/>
      <c r="AE24" s="38">
        <v>0</v>
      </c>
      <c r="AF24" s="43"/>
      <c r="AG24" s="41"/>
      <c r="AH24" s="38"/>
      <c r="AI24" s="43"/>
      <c r="AJ24" s="41"/>
      <c r="AK24" s="38">
        <f t="shared" si="2"/>
        <v>12900000</v>
      </c>
      <c r="AL24" s="43"/>
    </row>
    <row r="25" spans="1:38" s="44" customFormat="1" ht="9.75" x14ac:dyDescent="0.15">
      <c r="A25" s="40"/>
      <c r="B25" s="41"/>
      <c r="C25" s="41"/>
      <c r="D25" s="41" t="s">
        <v>21</v>
      </c>
      <c r="E25" s="42"/>
      <c r="F25" s="41"/>
      <c r="G25" s="38">
        <v>0</v>
      </c>
      <c r="H25" s="43"/>
      <c r="I25" s="41"/>
      <c r="J25" s="38">
        <v>4080000</v>
      </c>
      <c r="K25" s="43"/>
      <c r="L25" s="41"/>
      <c r="M25" s="38">
        <v>8820000</v>
      </c>
      <c r="N25" s="43"/>
      <c r="O25" s="41"/>
      <c r="P25" s="38">
        <f t="shared" si="0"/>
        <v>12900000</v>
      </c>
      <c r="Q25" s="43"/>
      <c r="R25" s="41"/>
      <c r="S25" s="38">
        <v>0</v>
      </c>
      <c r="T25" s="43"/>
      <c r="U25" s="41"/>
      <c r="V25" s="38">
        <v>0</v>
      </c>
      <c r="W25" s="43"/>
      <c r="X25" s="41"/>
      <c r="Y25" s="38">
        <f t="shared" si="1"/>
        <v>12900000</v>
      </c>
      <c r="Z25" s="43"/>
      <c r="AA25" s="41"/>
      <c r="AB25" s="38">
        <v>0</v>
      </c>
      <c r="AC25" s="43"/>
      <c r="AD25" s="41"/>
      <c r="AE25" s="38">
        <v>0</v>
      </c>
      <c r="AF25" s="43"/>
      <c r="AG25" s="41"/>
      <c r="AH25" s="38"/>
      <c r="AI25" s="43"/>
      <c r="AJ25" s="41"/>
      <c r="AK25" s="38">
        <f t="shared" si="2"/>
        <v>12900000</v>
      </c>
      <c r="AL25" s="43"/>
    </row>
    <row r="26" spans="1:38" s="44" customFormat="1" ht="9.75" x14ac:dyDescent="0.15">
      <c r="A26" s="40"/>
      <c r="B26" s="41"/>
      <c r="C26" s="41" t="s">
        <v>22</v>
      </c>
      <c r="D26" s="41"/>
      <c r="E26" s="42"/>
      <c r="F26" s="41"/>
      <c r="G26" s="38">
        <v>0</v>
      </c>
      <c r="H26" s="43"/>
      <c r="I26" s="41"/>
      <c r="J26" s="38">
        <v>0</v>
      </c>
      <c r="K26" s="43"/>
      <c r="L26" s="41"/>
      <c r="M26" s="38">
        <v>0</v>
      </c>
      <c r="N26" s="43"/>
      <c r="O26" s="41"/>
      <c r="P26" s="38">
        <f t="shared" si="0"/>
        <v>0</v>
      </c>
      <c r="Q26" s="43"/>
      <c r="R26" s="41"/>
      <c r="S26" s="38">
        <v>0</v>
      </c>
      <c r="T26" s="43"/>
      <c r="U26" s="41"/>
      <c r="V26" s="38">
        <v>0</v>
      </c>
      <c r="W26" s="43"/>
      <c r="X26" s="41"/>
      <c r="Y26" s="38">
        <f t="shared" si="1"/>
        <v>0</v>
      </c>
      <c r="Z26" s="43"/>
      <c r="AA26" s="41"/>
      <c r="AB26" s="38">
        <v>0</v>
      </c>
      <c r="AC26" s="43"/>
      <c r="AD26" s="41"/>
      <c r="AE26" s="38">
        <v>110000</v>
      </c>
      <c r="AF26" s="43"/>
      <c r="AG26" s="41"/>
      <c r="AH26" s="38"/>
      <c r="AI26" s="43"/>
      <c r="AJ26" s="41"/>
      <c r="AK26" s="38">
        <f t="shared" si="2"/>
        <v>110000</v>
      </c>
      <c r="AL26" s="43"/>
    </row>
    <row r="27" spans="1:38" s="44" customFormat="1" ht="9.75" x14ac:dyDescent="0.15">
      <c r="A27" s="40"/>
      <c r="B27" s="41"/>
      <c r="C27" s="41"/>
      <c r="D27" s="41" t="s">
        <v>23</v>
      </c>
      <c r="E27" s="42"/>
      <c r="F27" s="41"/>
      <c r="G27" s="38">
        <v>0</v>
      </c>
      <c r="H27" s="43"/>
      <c r="I27" s="41"/>
      <c r="J27" s="38">
        <v>0</v>
      </c>
      <c r="K27" s="43"/>
      <c r="L27" s="41"/>
      <c r="M27" s="38">
        <v>0</v>
      </c>
      <c r="N27" s="43"/>
      <c r="O27" s="41"/>
      <c r="P27" s="38">
        <f t="shared" si="0"/>
        <v>0</v>
      </c>
      <c r="Q27" s="43"/>
      <c r="R27" s="41"/>
      <c r="S27" s="38">
        <v>0</v>
      </c>
      <c r="T27" s="43"/>
      <c r="U27" s="41"/>
      <c r="V27" s="38">
        <v>0</v>
      </c>
      <c r="W27" s="43"/>
      <c r="X27" s="41"/>
      <c r="Y27" s="38">
        <f t="shared" si="1"/>
        <v>0</v>
      </c>
      <c r="Z27" s="43"/>
      <c r="AA27" s="41"/>
      <c r="AB27" s="38">
        <v>0</v>
      </c>
      <c r="AC27" s="43"/>
      <c r="AD27" s="41"/>
      <c r="AE27" s="38">
        <v>10000</v>
      </c>
      <c r="AF27" s="43"/>
      <c r="AG27" s="41"/>
      <c r="AH27" s="38"/>
      <c r="AI27" s="43"/>
      <c r="AJ27" s="41"/>
      <c r="AK27" s="38">
        <f t="shared" si="2"/>
        <v>10000</v>
      </c>
      <c r="AL27" s="43"/>
    </row>
    <row r="28" spans="1:38" s="44" customFormat="1" ht="9.75" x14ac:dyDescent="0.15">
      <c r="A28" s="40"/>
      <c r="B28" s="41"/>
      <c r="C28" s="41"/>
      <c r="D28" s="41" t="s">
        <v>22</v>
      </c>
      <c r="E28" s="42"/>
      <c r="F28" s="41"/>
      <c r="G28" s="38">
        <v>0</v>
      </c>
      <c r="H28" s="43"/>
      <c r="I28" s="41"/>
      <c r="J28" s="38">
        <v>0</v>
      </c>
      <c r="K28" s="43"/>
      <c r="L28" s="41"/>
      <c r="M28" s="38">
        <v>0</v>
      </c>
      <c r="N28" s="43"/>
      <c r="O28" s="41"/>
      <c r="P28" s="38">
        <f t="shared" si="0"/>
        <v>0</v>
      </c>
      <c r="Q28" s="43"/>
      <c r="R28" s="41"/>
      <c r="S28" s="38">
        <v>0</v>
      </c>
      <c r="T28" s="43"/>
      <c r="U28" s="41"/>
      <c r="V28" s="38">
        <v>0</v>
      </c>
      <c r="W28" s="43"/>
      <c r="X28" s="41"/>
      <c r="Y28" s="38">
        <f t="shared" si="1"/>
        <v>0</v>
      </c>
      <c r="Z28" s="43"/>
      <c r="AA28" s="41"/>
      <c r="AB28" s="38">
        <v>0</v>
      </c>
      <c r="AC28" s="43"/>
      <c r="AD28" s="41"/>
      <c r="AE28" s="38">
        <v>100000</v>
      </c>
      <c r="AF28" s="43"/>
      <c r="AG28" s="41"/>
      <c r="AH28" s="38"/>
      <c r="AI28" s="43"/>
      <c r="AJ28" s="41"/>
      <c r="AK28" s="38">
        <f t="shared" si="2"/>
        <v>100000</v>
      </c>
      <c r="AL28" s="43"/>
    </row>
    <row r="29" spans="1:38" s="44" customFormat="1" ht="9.75" x14ac:dyDescent="0.15">
      <c r="A29" s="40"/>
      <c r="B29" s="41"/>
      <c r="C29" s="41" t="s">
        <v>24</v>
      </c>
      <c r="D29" s="41"/>
      <c r="E29" s="42"/>
      <c r="F29" s="41"/>
      <c r="G29" s="38">
        <f>SUM(G12,G16,G21,G23,G26)</f>
        <v>108000000</v>
      </c>
      <c r="H29" s="43"/>
      <c r="I29" s="41"/>
      <c r="J29" s="38">
        <f>SUM(J12,J16,J18,J21,J23,J26)</f>
        <v>10322000</v>
      </c>
      <c r="K29" s="43"/>
      <c r="L29" s="41"/>
      <c r="M29" s="38">
        <f>SUM(M12,M16,M18,M21,M23,M26)</f>
        <v>17220000</v>
      </c>
      <c r="N29" s="43"/>
      <c r="O29" s="41"/>
      <c r="P29" s="38">
        <f t="shared" si="0"/>
        <v>135542000</v>
      </c>
      <c r="Q29" s="43"/>
      <c r="R29" s="41"/>
      <c r="S29" s="38">
        <f>SUM(S18)</f>
        <v>75646926</v>
      </c>
      <c r="T29" s="43"/>
      <c r="U29" s="41"/>
      <c r="V29" s="38">
        <v>0</v>
      </c>
      <c r="W29" s="43"/>
      <c r="X29" s="41"/>
      <c r="Y29" s="38">
        <f>P29+S29+V29</f>
        <v>211188926</v>
      </c>
      <c r="Z29" s="43"/>
      <c r="AA29" s="41"/>
      <c r="AB29" s="38">
        <v>0</v>
      </c>
      <c r="AC29" s="43"/>
      <c r="AD29" s="41"/>
      <c r="AE29" s="38">
        <f>SUM(AE12,AE16,AE18,AE21,AE23,AE26)</f>
        <v>26518074</v>
      </c>
      <c r="AF29" s="43"/>
      <c r="AG29" s="41"/>
      <c r="AH29" s="38"/>
      <c r="AI29" s="43"/>
      <c r="AJ29" s="41"/>
      <c r="AK29" s="38">
        <f>SUM(Y29, AB29, AE29, AH29)</f>
        <v>237707000</v>
      </c>
      <c r="AL29" s="43"/>
    </row>
    <row r="30" spans="1:38" s="44" customFormat="1" ht="9.75" x14ac:dyDescent="0.15">
      <c r="A30" s="40"/>
      <c r="B30" s="41" t="s">
        <v>25</v>
      </c>
      <c r="C30" s="41"/>
      <c r="D30" s="41"/>
      <c r="E30" s="42"/>
      <c r="F30" s="41"/>
      <c r="G30" s="38"/>
      <c r="H30" s="43"/>
      <c r="I30" s="41"/>
      <c r="J30" s="38"/>
      <c r="K30" s="43"/>
      <c r="L30" s="41"/>
      <c r="M30" s="38"/>
      <c r="N30" s="43"/>
      <c r="O30" s="41"/>
      <c r="P30" s="38"/>
      <c r="Q30" s="43"/>
      <c r="R30" s="41"/>
      <c r="S30" s="38"/>
      <c r="T30" s="43"/>
      <c r="U30" s="41"/>
      <c r="V30" s="38"/>
      <c r="W30" s="43"/>
      <c r="X30" s="41"/>
      <c r="Y30" s="38"/>
      <c r="Z30" s="43"/>
      <c r="AA30" s="41"/>
      <c r="AB30" s="38"/>
      <c r="AC30" s="43"/>
      <c r="AD30" s="41"/>
      <c r="AE30" s="38"/>
      <c r="AF30" s="43"/>
      <c r="AG30" s="41"/>
      <c r="AH30" s="38"/>
      <c r="AI30" s="43"/>
      <c r="AJ30" s="41"/>
      <c r="AK30" s="38"/>
      <c r="AL30" s="43"/>
    </row>
    <row r="31" spans="1:38" s="44" customFormat="1" ht="9.75" x14ac:dyDescent="0.15">
      <c r="A31" s="40"/>
      <c r="B31" s="41"/>
      <c r="C31" s="41" t="s">
        <v>26</v>
      </c>
      <c r="D31" s="41"/>
      <c r="E31" s="42"/>
      <c r="F31" s="41"/>
      <c r="G31" s="38">
        <f>SUM(G32:G60)</f>
        <v>108000000</v>
      </c>
      <c r="H31" s="43"/>
      <c r="I31" s="41"/>
      <c r="J31" s="38">
        <f>SUM(J32:J60)</f>
        <v>17282943</v>
      </c>
      <c r="K31" s="43"/>
      <c r="L31" s="41"/>
      <c r="M31" s="38">
        <f>SUM(M32:M60)</f>
        <v>27371196</v>
      </c>
      <c r="N31" s="43"/>
      <c r="O31" s="41"/>
      <c r="P31" s="38">
        <f t="shared" ref="P31:P90" si="3">G31+J31+M31</f>
        <v>152654139</v>
      </c>
      <c r="Q31" s="43"/>
      <c r="R31" s="41"/>
      <c r="S31" s="38">
        <f>SUM(S32:S60)</f>
        <v>75646926</v>
      </c>
      <c r="T31" s="43"/>
      <c r="U31" s="41"/>
      <c r="V31" s="38">
        <v>0</v>
      </c>
      <c r="W31" s="43"/>
      <c r="X31" s="41"/>
      <c r="Y31" s="38">
        <f t="shared" ref="Y31:Y90" si="4">P31+S31+V31</f>
        <v>228301065</v>
      </c>
      <c r="Z31" s="43"/>
      <c r="AA31" s="41"/>
      <c r="AB31" s="38">
        <v>0</v>
      </c>
      <c r="AC31" s="43"/>
      <c r="AD31" s="41"/>
      <c r="AE31" s="38">
        <v>0</v>
      </c>
      <c r="AF31" s="43"/>
      <c r="AG31" s="41"/>
      <c r="AH31" s="38"/>
      <c r="AI31" s="43"/>
      <c r="AJ31" s="41"/>
      <c r="AK31" s="38">
        <f t="shared" ref="AK31:AK90" si="5">SUM(Y31, AB31, AE31, AH31)</f>
        <v>228301065</v>
      </c>
      <c r="AL31" s="43"/>
    </row>
    <row r="32" spans="1:38" s="44" customFormat="1" ht="9.75" x14ac:dyDescent="0.15">
      <c r="A32" s="40"/>
      <c r="B32" s="41"/>
      <c r="C32" s="41"/>
      <c r="D32" s="41" t="s">
        <v>27</v>
      </c>
      <c r="E32" s="42"/>
      <c r="F32" s="41"/>
      <c r="G32" s="38">
        <v>100000000</v>
      </c>
      <c r="H32" s="43"/>
      <c r="I32" s="41"/>
      <c r="J32" s="38">
        <v>0</v>
      </c>
      <c r="K32" s="43"/>
      <c r="L32" s="41"/>
      <c r="M32" s="38">
        <v>0</v>
      </c>
      <c r="N32" s="43"/>
      <c r="O32" s="41"/>
      <c r="P32" s="38">
        <f t="shared" si="3"/>
        <v>100000000</v>
      </c>
      <c r="Q32" s="43"/>
      <c r="R32" s="41"/>
      <c r="S32" s="38">
        <v>0</v>
      </c>
      <c r="T32" s="43"/>
      <c r="U32" s="41"/>
      <c r="V32" s="38">
        <v>0</v>
      </c>
      <c r="W32" s="43"/>
      <c r="X32" s="41"/>
      <c r="Y32" s="38">
        <f t="shared" si="4"/>
        <v>100000000</v>
      </c>
      <c r="Z32" s="43"/>
      <c r="AA32" s="41"/>
      <c r="AB32" s="38">
        <v>0</v>
      </c>
      <c r="AC32" s="43"/>
      <c r="AD32" s="41"/>
      <c r="AE32" s="38">
        <v>0</v>
      </c>
      <c r="AF32" s="43"/>
      <c r="AG32" s="41"/>
      <c r="AH32" s="38"/>
      <c r="AI32" s="43"/>
      <c r="AJ32" s="41"/>
      <c r="AK32" s="38">
        <f t="shared" si="5"/>
        <v>100000000</v>
      </c>
      <c r="AL32" s="43"/>
    </row>
    <row r="33" spans="1:38" s="44" customFormat="1" ht="9.75" x14ac:dyDescent="0.15">
      <c r="A33" s="40"/>
      <c r="B33" s="41"/>
      <c r="C33" s="41"/>
      <c r="D33" s="41" t="s">
        <v>28</v>
      </c>
      <c r="E33" s="42"/>
      <c r="F33" s="41"/>
      <c r="G33" s="38">
        <v>8000000</v>
      </c>
      <c r="H33" s="43"/>
      <c r="I33" s="41"/>
      <c r="J33" s="38">
        <v>0</v>
      </c>
      <c r="K33" s="43"/>
      <c r="L33" s="41"/>
      <c r="M33" s="38">
        <v>0</v>
      </c>
      <c r="N33" s="43"/>
      <c r="O33" s="41"/>
      <c r="P33" s="38">
        <f t="shared" si="3"/>
        <v>8000000</v>
      </c>
      <c r="Q33" s="43"/>
      <c r="R33" s="41"/>
      <c r="S33" s="38">
        <v>0</v>
      </c>
      <c r="T33" s="43"/>
      <c r="U33" s="41"/>
      <c r="V33" s="38">
        <v>0</v>
      </c>
      <c r="W33" s="43"/>
      <c r="X33" s="41"/>
      <c r="Y33" s="38">
        <f t="shared" si="4"/>
        <v>8000000</v>
      </c>
      <c r="Z33" s="43"/>
      <c r="AA33" s="41"/>
      <c r="AB33" s="38">
        <v>0</v>
      </c>
      <c r="AC33" s="43"/>
      <c r="AD33" s="41"/>
      <c r="AE33" s="38">
        <v>0</v>
      </c>
      <c r="AF33" s="43"/>
      <c r="AG33" s="41"/>
      <c r="AH33" s="38"/>
      <c r="AI33" s="43"/>
      <c r="AJ33" s="41"/>
      <c r="AK33" s="38">
        <f t="shared" si="5"/>
        <v>8000000</v>
      </c>
      <c r="AL33" s="43"/>
    </row>
    <row r="34" spans="1:38" s="44" customFormat="1" ht="9.75" x14ac:dyDescent="0.15">
      <c r="A34" s="40"/>
      <c r="B34" s="41"/>
      <c r="C34" s="41"/>
      <c r="D34" s="41" t="s">
        <v>29</v>
      </c>
      <c r="E34" s="42"/>
      <c r="F34" s="41"/>
      <c r="G34" s="38">
        <v>0</v>
      </c>
      <c r="H34" s="43"/>
      <c r="I34" s="41"/>
      <c r="J34" s="38">
        <v>0</v>
      </c>
      <c r="K34" s="43"/>
      <c r="L34" s="41"/>
      <c r="M34" s="38">
        <v>0</v>
      </c>
      <c r="N34" s="43"/>
      <c r="O34" s="41"/>
      <c r="P34" s="38">
        <f t="shared" si="3"/>
        <v>0</v>
      </c>
      <c r="Q34" s="43"/>
      <c r="R34" s="41"/>
      <c r="S34" s="38">
        <v>51520000</v>
      </c>
      <c r="T34" s="43"/>
      <c r="U34" s="41"/>
      <c r="V34" s="38">
        <v>0</v>
      </c>
      <c r="W34" s="43"/>
      <c r="X34" s="41"/>
      <c r="Y34" s="38">
        <f t="shared" si="4"/>
        <v>51520000</v>
      </c>
      <c r="Z34" s="43"/>
      <c r="AA34" s="41"/>
      <c r="AB34" s="38">
        <v>0</v>
      </c>
      <c r="AC34" s="43"/>
      <c r="AD34" s="41"/>
      <c r="AE34" s="38">
        <v>0</v>
      </c>
      <c r="AF34" s="43"/>
      <c r="AG34" s="41"/>
      <c r="AH34" s="38"/>
      <c r="AI34" s="43"/>
      <c r="AJ34" s="41"/>
      <c r="AK34" s="38">
        <f t="shared" si="5"/>
        <v>51520000</v>
      </c>
      <c r="AL34" s="43"/>
    </row>
    <row r="35" spans="1:38" s="44" customFormat="1" ht="9.75" x14ac:dyDescent="0.15">
      <c r="A35" s="40"/>
      <c r="B35" s="41"/>
      <c r="C35" s="41"/>
      <c r="D35" s="41" t="s">
        <v>30</v>
      </c>
      <c r="E35" s="42"/>
      <c r="F35" s="41"/>
      <c r="G35" s="38">
        <v>0</v>
      </c>
      <c r="H35" s="43"/>
      <c r="I35" s="41"/>
      <c r="J35" s="38">
        <v>0</v>
      </c>
      <c r="K35" s="43"/>
      <c r="L35" s="41"/>
      <c r="M35" s="38">
        <v>302400</v>
      </c>
      <c r="N35" s="43"/>
      <c r="O35" s="41"/>
      <c r="P35" s="38">
        <f t="shared" si="3"/>
        <v>302400</v>
      </c>
      <c r="Q35" s="43"/>
      <c r="R35" s="41"/>
      <c r="S35" s="38">
        <v>0</v>
      </c>
      <c r="T35" s="43"/>
      <c r="U35" s="41"/>
      <c r="V35" s="38">
        <v>0</v>
      </c>
      <c r="W35" s="43"/>
      <c r="X35" s="41"/>
      <c r="Y35" s="38">
        <f t="shared" si="4"/>
        <v>302400</v>
      </c>
      <c r="Z35" s="43"/>
      <c r="AA35" s="41"/>
      <c r="AB35" s="38">
        <v>0</v>
      </c>
      <c r="AC35" s="43"/>
      <c r="AD35" s="41"/>
      <c r="AE35" s="38">
        <v>0</v>
      </c>
      <c r="AF35" s="43"/>
      <c r="AG35" s="41"/>
      <c r="AH35" s="38"/>
      <c r="AI35" s="43"/>
      <c r="AJ35" s="41"/>
      <c r="AK35" s="38">
        <f t="shared" si="5"/>
        <v>302400</v>
      </c>
      <c r="AL35" s="43"/>
    </row>
    <row r="36" spans="1:38" s="44" customFormat="1" ht="9.75" x14ac:dyDescent="0.15">
      <c r="A36" s="40"/>
      <c r="B36" s="41"/>
      <c r="C36" s="41"/>
      <c r="D36" s="41" t="s">
        <v>31</v>
      </c>
      <c r="E36" s="42"/>
      <c r="F36" s="41"/>
      <c r="G36" s="38">
        <v>0</v>
      </c>
      <c r="H36" s="43"/>
      <c r="I36" s="41"/>
      <c r="J36" s="38">
        <v>6230585</v>
      </c>
      <c r="K36" s="43"/>
      <c r="L36" s="41"/>
      <c r="M36" s="38">
        <v>16793941</v>
      </c>
      <c r="N36" s="43"/>
      <c r="O36" s="41"/>
      <c r="P36" s="38">
        <f t="shared" si="3"/>
        <v>23024526</v>
      </c>
      <c r="Q36" s="43"/>
      <c r="R36" s="41"/>
      <c r="S36" s="38">
        <v>0</v>
      </c>
      <c r="T36" s="43"/>
      <c r="U36" s="41"/>
      <c r="V36" s="38">
        <v>0</v>
      </c>
      <c r="W36" s="43"/>
      <c r="X36" s="41"/>
      <c r="Y36" s="38">
        <f t="shared" si="4"/>
        <v>23024526</v>
      </c>
      <c r="Z36" s="43"/>
      <c r="AA36" s="41"/>
      <c r="AB36" s="38">
        <v>0</v>
      </c>
      <c r="AC36" s="43"/>
      <c r="AD36" s="41"/>
      <c r="AE36" s="38">
        <v>0</v>
      </c>
      <c r="AF36" s="43"/>
      <c r="AG36" s="41"/>
      <c r="AH36" s="38"/>
      <c r="AI36" s="43"/>
      <c r="AJ36" s="41"/>
      <c r="AK36" s="38">
        <f t="shared" si="5"/>
        <v>23024526</v>
      </c>
      <c r="AL36" s="43"/>
    </row>
    <row r="37" spans="1:38" s="44" customFormat="1" ht="9.75" x14ac:dyDescent="0.15">
      <c r="A37" s="40"/>
      <c r="B37" s="41"/>
      <c r="C37" s="41"/>
      <c r="D37" s="41" t="s">
        <v>32</v>
      </c>
      <c r="E37" s="42"/>
      <c r="F37" s="41"/>
      <c r="G37" s="38">
        <v>0</v>
      </c>
      <c r="H37" s="43"/>
      <c r="I37" s="41"/>
      <c r="J37" s="38">
        <v>2324400</v>
      </c>
      <c r="K37" s="43"/>
      <c r="L37" s="41"/>
      <c r="M37" s="38">
        <v>0</v>
      </c>
      <c r="N37" s="43"/>
      <c r="O37" s="41"/>
      <c r="P37" s="38">
        <f t="shared" si="3"/>
        <v>2324400</v>
      </c>
      <c r="Q37" s="43"/>
      <c r="R37" s="41"/>
      <c r="S37" s="38">
        <v>7900080</v>
      </c>
      <c r="T37" s="43"/>
      <c r="U37" s="41"/>
      <c r="V37" s="38">
        <v>0</v>
      </c>
      <c r="W37" s="43"/>
      <c r="X37" s="41"/>
      <c r="Y37" s="38">
        <f t="shared" si="4"/>
        <v>10224480</v>
      </c>
      <c r="Z37" s="43"/>
      <c r="AA37" s="41"/>
      <c r="AB37" s="38">
        <v>0</v>
      </c>
      <c r="AC37" s="43"/>
      <c r="AD37" s="41"/>
      <c r="AE37" s="38">
        <v>0</v>
      </c>
      <c r="AF37" s="43"/>
      <c r="AG37" s="41"/>
      <c r="AH37" s="38"/>
      <c r="AI37" s="43"/>
      <c r="AJ37" s="41"/>
      <c r="AK37" s="38">
        <f t="shared" si="5"/>
        <v>10224480</v>
      </c>
      <c r="AL37" s="43"/>
    </row>
    <row r="38" spans="1:38" s="44" customFormat="1" ht="9.75" x14ac:dyDescent="0.15">
      <c r="A38" s="40"/>
      <c r="B38" s="41"/>
      <c r="C38" s="41"/>
      <c r="D38" s="41" t="s">
        <v>33</v>
      </c>
      <c r="E38" s="42"/>
      <c r="F38" s="41"/>
      <c r="G38" s="38">
        <v>0</v>
      </c>
      <c r="H38" s="43"/>
      <c r="I38" s="41"/>
      <c r="J38" s="38">
        <v>1393941</v>
      </c>
      <c r="K38" s="43"/>
      <c r="L38" s="41"/>
      <c r="M38" s="38">
        <v>2724325</v>
      </c>
      <c r="N38" s="43"/>
      <c r="O38" s="41"/>
      <c r="P38" s="38">
        <f t="shared" si="3"/>
        <v>4118266</v>
      </c>
      <c r="Q38" s="43"/>
      <c r="R38" s="41"/>
      <c r="S38" s="38">
        <v>1141276</v>
      </c>
      <c r="T38" s="43"/>
      <c r="U38" s="41"/>
      <c r="V38" s="38">
        <v>0</v>
      </c>
      <c r="W38" s="43"/>
      <c r="X38" s="41"/>
      <c r="Y38" s="38">
        <f t="shared" si="4"/>
        <v>5259542</v>
      </c>
      <c r="Z38" s="43"/>
      <c r="AA38" s="41"/>
      <c r="AB38" s="38">
        <v>0</v>
      </c>
      <c r="AC38" s="43"/>
      <c r="AD38" s="41"/>
      <c r="AE38" s="38">
        <v>0</v>
      </c>
      <c r="AF38" s="43"/>
      <c r="AG38" s="41"/>
      <c r="AH38" s="38"/>
      <c r="AI38" s="43"/>
      <c r="AJ38" s="41"/>
      <c r="AK38" s="38">
        <f t="shared" si="5"/>
        <v>5259542</v>
      </c>
      <c r="AL38" s="43"/>
    </row>
    <row r="39" spans="1:38" s="44" customFormat="1" ht="9.75" x14ac:dyDescent="0.15">
      <c r="A39" s="40"/>
      <c r="B39" s="41"/>
      <c r="C39" s="41"/>
      <c r="D39" s="41" t="s">
        <v>34</v>
      </c>
      <c r="E39" s="42"/>
      <c r="F39" s="41"/>
      <c r="G39" s="38">
        <v>0</v>
      </c>
      <c r="H39" s="43"/>
      <c r="I39" s="41"/>
      <c r="J39" s="38">
        <v>701561</v>
      </c>
      <c r="K39" s="43"/>
      <c r="L39" s="41"/>
      <c r="M39" s="38">
        <v>1622773</v>
      </c>
      <c r="N39" s="43"/>
      <c r="O39" s="41"/>
      <c r="P39" s="38">
        <f t="shared" si="3"/>
        <v>2324334</v>
      </c>
      <c r="Q39" s="43"/>
      <c r="R39" s="41"/>
      <c r="S39" s="38">
        <v>72090</v>
      </c>
      <c r="T39" s="43"/>
      <c r="U39" s="41"/>
      <c r="V39" s="38">
        <v>0</v>
      </c>
      <c r="W39" s="43"/>
      <c r="X39" s="41"/>
      <c r="Y39" s="38">
        <f t="shared" si="4"/>
        <v>2396424</v>
      </c>
      <c r="Z39" s="43"/>
      <c r="AA39" s="41"/>
      <c r="AB39" s="38">
        <v>0</v>
      </c>
      <c r="AC39" s="43"/>
      <c r="AD39" s="41"/>
      <c r="AE39" s="38">
        <v>0</v>
      </c>
      <c r="AF39" s="43"/>
      <c r="AG39" s="41"/>
      <c r="AH39" s="38"/>
      <c r="AI39" s="43"/>
      <c r="AJ39" s="41"/>
      <c r="AK39" s="38">
        <f t="shared" si="5"/>
        <v>2396424</v>
      </c>
      <c r="AL39" s="43"/>
    </row>
    <row r="40" spans="1:38" s="44" customFormat="1" ht="9.75" x14ac:dyDescent="0.15">
      <c r="A40" s="40"/>
      <c r="B40" s="41"/>
      <c r="C40" s="41"/>
      <c r="D40" s="41" t="s">
        <v>35</v>
      </c>
      <c r="E40" s="42"/>
      <c r="F40" s="41"/>
      <c r="G40" s="38">
        <v>0</v>
      </c>
      <c r="H40" s="43"/>
      <c r="I40" s="41"/>
      <c r="J40" s="38">
        <v>25850</v>
      </c>
      <c r="K40" s="43"/>
      <c r="L40" s="41"/>
      <c r="M40" s="38">
        <v>40150</v>
      </c>
      <c r="N40" s="43"/>
      <c r="O40" s="41"/>
      <c r="P40" s="38">
        <f t="shared" si="3"/>
        <v>66000</v>
      </c>
      <c r="Q40" s="43"/>
      <c r="R40" s="41"/>
      <c r="S40" s="38">
        <v>58800</v>
      </c>
      <c r="T40" s="43"/>
      <c r="U40" s="41"/>
      <c r="V40" s="38">
        <v>0</v>
      </c>
      <c r="W40" s="43"/>
      <c r="X40" s="41"/>
      <c r="Y40" s="38">
        <f t="shared" si="4"/>
        <v>124800</v>
      </c>
      <c r="Z40" s="43"/>
      <c r="AA40" s="41"/>
      <c r="AB40" s="38">
        <v>0</v>
      </c>
      <c r="AC40" s="43"/>
      <c r="AD40" s="41"/>
      <c r="AE40" s="38">
        <v>0</v>
      </c>
      <c r="AF40" s="43"/>
      <c r="AG40" s="41"/>
      <c r="AH40" s="38"/>
      <c r="AI40" s="43"/>
      <c r="AJ40" s="41"/>
      <c r="AK40" s="38">
        <f t="shared" si="5"/>
        <v>124800</v>
      </c>
      <c r="AL40" s="43"/>
    </row>
    <row r="41" spans="1:38" s="44" customFormat="1" ht="9.75" x14ac:dyDescent="0.15">
      <c r="A41" s="40"/>
      <c r="B41" s="41"/>
      <c r="C41" s="41"/>
      <c r="D41" s="41" t="s">
        <v>36</v>
      </c>
      <c r="E41" s="42"/>
      <c r="F41" s="41"/>
      <c r="G41" s="38">
        <v>0</v>
      </c>
      <c r="H41" s="43"/>
      <c r="I41" s="41"/>
      <c r="J41" s="38">
        <v>54000</v>
      </c>
      <c r="K41" s="43"/>
      <c r="L41" s="41"/>
      <c r="M41" s="38">
        <v>54000</v>
      </c>
      <c r="N41" s="43"/>
      <c r="O41" s="41"/>
      <c r="P41" s="38">
        <f t="shared" si="3"/>
        <v>108000</v>
      </c>
      <c r="Q41" s="43"/>
      <c r="R41" s="41"/>
      <c r="S41" s="38">
        <v>0</v>
      </c>
      <c r="T41" s="43"/>
      <c r="U41" s="41"/>
      <c r="V41" s="38">
        <v>0</v>
      </c>
      <c r="W41" s="43"/>
      <c r="X41" s="41"/>
      <c r="Y41" s="38">
        <f t="shared" si="4"/>
        <v>108000</v>
      </c>
      <c r="Z41" s="43"/>
      <c r="AA41" s="41"/>
      <c r="AB41" s="38">
        <v>0</v>
      </c>
      <c r="AC41" s="43"/>
      <c r="AD41" s="41"/>
      <c r="AE41" s="38">
        <v>0</v>
      </c>
      <c r="AF41" s="43"/>
      <c r="AG41" s="41"/>
      <c r="AH41" s="38"/>
      <c r="AI41" s="43"/>
      <c r="AJ41" s="41"/>
      <c r="AK41" s="38">
        <f t="shared" si="5"/>
        <v>108000</v>
      </c>
      <c r="AL41" s="43"/>
    </row>
    <row r="42" spans="1:38" s="44" customFormat="1" ht="9.75" x14ac:dyDescent="0.15">
      <c r="A42" s="40"/>
      <c r="B42" s="41"/>
      <c r="C42" s="41"/>
      <c r="D42" s="41" t="s">
        <v>37</v>
      </c>
      <c r="E42" s="42"/>
      <c r="F42" s="41"/>
      <c r="G42" s="38">
        <v>0</v>
      </c>
      <c r="H42" s="43"/>
      <c r="I42" s="41"/>
      <c r="J42" s="38">
        <v>0</v>
      </c>
      <c r="K42" s="43"/>
      <c r="L42" s="41"/>
      <c r="M42" s="38">
        <v>84580</v>
      </c>
      <c r="N42" s="43"/>
      <c r="O42" s="41"/>
      <c r="P42" s="38">
        <f t="shared" si="3"/>
        <v>84580</v>
      </c>
      <c r="Q42" s="43"/>
      <c r="R42" s="41"/>
      <c r="S42" s="38">
        <v>79240</v>
      </c>
      <c r="T42" s="43"/>
      <c r="U42" s="41"/>
      <c r="V42" s="38">
        <v>0</v>
      </c>
      <c r="W42" s="43"/>
      <c r="X42" s="41"/>
      <c r="Y42" s="38">
        <f t="shared" si="4"/>
        <v>163820</v>
      </c>
      <c r="Z42" s="43"/>
      <c r="AA42" s="41"/>
      <c r="AB42" s="38">
        <v>0</v>
      </c>
      <c r="AC42" s="43"/>
      <c r="AD42" s="41"/>
      <c r="AE42" s="38">
        <v>0</v>
      </c>
      <c r="AF42" s="43"/>
      <c r="AG42" s="41"/>
      <c r="AH42" s="38"/>
      <c r="AI42" s="43"/>
      <c r="AJ42" s="41"/>
      <c r="AK42" s="38">
        <f t="shared" si="5"/>
        <v>163820</v>
      </c>
      <c r="AL42" s="43"/>
    </row>
    <row r="43" spans="1:38" s="44" customFormat="1" ht="9.75" x14ac:dyDescent="0.15">
      <c r="A43" s="40"/>
      <c r="B43" s="41"/>
      <c r="C43" s="41"/>
      <c r="D43" s="41" t="s">
        <v>38</v>
      </c>
      <c r="E43" s="42"/>
      <c r="F43" s="41"/>
      <c r="G43" s="38">
        <v>0</v>
      </c>
      <c r="H43" s="43"/>
      <c r="I43" s="41"/>
      <c r="J43" s="38">
        <v>645966</v>
      </c>
      <c r="K43" s="43"/>
      <c r="L43" s="41"/>
      <c r="M43" s="38">
        <v>528734</v>
      </c>
      <c r="N43" s="43"/>
      <c r="O43" s="41"/>
      <c r="P43" s="38">
        <f t="shared" si="3"/>
        <v>1174700</v>
      </c>
      <c r="Q43" s="43"/>
      <c r="R43" s="41"/>
      <c r="S43" s="38">
        <v>449760</v>
      </c>
      <c r="T43" s="43"/>
      <c r="U43" s="41"/>
      <c r="V43" s="38">
        <v>0</v>
      </c>
      <c r="W43" s="43"/>
      <c r="X43" s="41"/>
      <c r="Y43" s="38">
        <f t="shared" si="4"/>
        <v>1624460</v>
      </c>
      <c r="Z43" s="43"/>
      <c r="AA43" s="41"/>
      <c r="AB43" s="38">
        <v>0</v>
      </c>
      <c r="AC43" s="43"/>
      <c r="AD43" s="41"/>
      <c r="AE43" s="38">
        <v>0</v>
      </c>
      <c r="AF43" s="43"/>
      <c r="AG43" s="41"/>
      <c r="AH43" s="38"/>
      <c r="AI43" s="43"/>
      <c r="AJ43" s="41"/>
      <c r="AK43" s="38">
        <f t="shared" si="5"/>
        <v>1624460</v>
      </c>
      <c r="AL43" s="43"/>
    </row>
    <row r="44" spans="1:38" s="44" customFormat="1" ht="9.75" x14ac:dyDescent="0.15">
      <c r="A44" s="40"/>
      <c r="B44" s="41"/>
      <c r="C44" s="41"/>
      <c r="D44" s="41" t="s">
        <v>39</v>
      </c>
      <c r="E44" s="42"/>
      <c r="F44" s="41"/>
      <c r="G44" s="38">
        <v>0</v>
      </c>
      <c r="H44" s="43"/>
      <c r="I44" s="41"/>
      <c r="J44" s="38">
        <v>107999</v>
      </c>
      <c r="K44" s="43"/>
      <c r="L44" s="41"/>
      <c r="M44" s="38">
        <v>0</v>
      </c>
      <c r="N44" s="43"/>
      <c r="O44" s="41"/>
      <c r="P44" s="38">
        <f t="shared" si="3"/>
        <v>107999</v>
      </c>
      <c r="Q44" s="43"/>
      <c r="R44" s="41"/>
      <c r="S44" s="38">
        <v>0</v>
      </c>
      <c r="T44" s="43"/>
      <c r="U44" s="41"/>
      <c r="V44" s="38">
        <v>0</v>
      </c>
      <c r="W44" s="43"/>
      <c r="X44" s="41"/>
      <c r="Y44" s="38">
        <f t="shared" si="4"/>
        <v>107999</v>
      </c>
      <c r="Z44" s="43"/>
      <c r="AA44" s="41"/>
      <c r="AB44" s="38">
        <v>0</v>
      </c>
      <c r="AC44" s="43"/>
      <c r="AD44" s="41"/>
      <c r="AE44" s="38">
        <v>0</v>
      </c>
      <c r="AF44" s="43"/>
      <c r="AG44" s="41"/>
      <c r="AH44" s="38"/>
      <c r="AI44" s="43"/>
      <c r="AJ44" s="41"/>
      <c r="AK44" s="38">
        <f t="shared" si="5"/>
        <v>107999</v>
      </c>
      <c r="AL44" s="43"/>
    </row>
    <row r="45" spans="1:38" s="44" customFormat="1" ht="9.75" x14ac:dyDescent="0.15">
      <c r="A45" s="40"/>
      <c r="B45" s="41"/>
      <c r="C45" s="41"/>
      <c r="D45" s="41" t="s">
        <v>40</v>
      </c>
      <c r="E45" s="42"/>
      <c r="F45" s="41"/>
      <c r="G45" s="38">
        <v>0</v>
      </c>
      <c r="H45" s="43"/>
      <c r="I45" s="41"/>
      <c r="J45" s="38">
        <v>22000</v>
      </c>
      <c r="K45" s="43"/>
      <c r="L45" s="41"/>
      <c r="M45" s="38">
        <v>22000</v>
      </c>
      <c r="N45" s="43"/>
      <c r="O45" s="41"/>
      <c r="P45" s="38">
        <f t="shared" si="3"/>
        <v>44000</v>
      </c>
      <c r="Q45" s="43"/>
      <c r="R45" s="41"/>
      <c r="S45" s="38">
        <v>700000</v>
      </c>
      <c r="T45" s="43"/>
      <c r="U45" s="41"/>
      <c r="V45" s="38">
        <v>0</v>
      </c>
      <c r="W45" s="43"/>
      <c r="X45" s="41"/>
      <c r="Y45" s="38">
        <f t="shared" si="4"/>
        <v>744000</v>
      </c>
      <c r="Z45" s="43"/>
      <c r="AA45" s="41"/>
      <c r="AB45" s="38">
        <v>0</v>
      </c>
      <c r="AC45" s="43"/>
      <c r="AD45" s="41"/>
      <c r="AE45" s="38">
        <v>0</v>
      </c>
      <c r="AF45" s="43"/>
      <c r="AG45" s="41"/>
      <c r="AH45" s="38"/>
      <c r="AI45" s="43"/>
      <c r="AJ45" s="41"/>
      <c r="AK45" s="38">
        <f t="shared" si="5"/>
        <v>744000</v>
      </c>
      <c r="AL45" s="43"/>
    </row>
    <row r="46" spans="1:38" s="44" customFormat="1" ht="9.75" x14ac:dyDescent="0.15">
      <c r="A46" s="40"/>
      <c r="B46" s="41"/>
      <c r="C46" s="41"/>
      <c r="D46" s="41" t="s">
        <v>41</v>
      </c>
      <c r="E46" s="42"/>
      <c r="F46" s="41"/>
      <c r="G46" s="38">
        <v>0</v>
      </c>
      <c r="H46" s="43"/>
      <c r="I46" s="41"/>
      <c r="J46" s="38">
        <v>792000</v>
      </c>
      <c r="K46" s="43"/>
      <c r="L46" s="41"/>
      <c r="M46" s="38">
        <v>396000</v>
      </c>
      <c r="N46" s="43"/>
      <c r="O46" s="41"/>
      <c r="P46" s="38">
        <f t="shared" si="3"/>
        <v>1188000</v>
      </c>
      <c r="Q46" s="43"/>
      <c r="R46" s="41"/>
      <c r="S46" s="38">
        <v>2772000</v>
      </c>
      <c r="T46" s="43"/>
      <c r="U46" s="41"/>
      <c r="V46" s="38">
        <v>0</v>
      </c>
      <c r="W46" s="43"/>
      <c r="X46" s="41"/>
      <c r="Y46" s="38">
        <f t="shared" si="4"/>
        <v>3960000</v>
      </c>
      <c r="Z46" s="43"/>
      <c r="AA46" s="41"/>
      <c r="AB46" s="38">
        <v>0</v>
      </c>
      <c r="AC46" s="43"/>
      <c r="AD46" s="41"/>
      <c r="AE46" s="38">
        <v>0</v>
      </c>
      <c r="AF46" s="43"/>
      <c r="AG46" s="41"/>
      <c r="AH46" s="38"/>
      <c r="AI46" s="43"/>
      <c r="AJ46" s="41"/>
      <c r="AK46" s="38">
        <f t="shared" si="5"/>
        <v>3960000</v>
      </c>
      <c r="AL46" s="43"/>
    </row>
    <row r="47" spans="1:38" s="44" customFormat="1" ht="9.75" x14ac:dyDescent="0.15">
      <c r="A47" s="40"/>
      <c r="B47" s="41"/>
      <c r="C47" s="41"/>
      <c r="D47" s="41" t="s">
        <v>42</v>
      </c>
      <c r="E47" s="42"/>
      <c r="F47" s="41"/>
      <c r="G47" s="38">
        <v>0</v>
      </c>
      <c r="H47" s="43"/>
      <c r="I47" s="41"/>
      <c r="J47" s="38">
        <v>500000</v>
      </c>
      <c r="K47" s="43"/>
      <c r="L47" s="41"/>
      <c r="M47" s="38">
        <v>0</v>
      </c>
      <c r="N47" s="43"/>
      <c r="O47" s="41"/>
      <c r="P47" s="38">
        <f t="shared" si="3"/>
        <v>500000</v>
      </c>
      <c r="Q47" s="43"/>
      <c r="R47" s="41"/>
      <c r="S47" s="38">
        <v>350000</v>
      </c>
      <c r="T47" s="43"/>
      <c r="U47" s="41"/>
      <c r="V47" s="38">
        <v>0</v>
      </c>
      <c r="W47" s="43"/>
      <c r="X47" s="41"/>
      <c r="Y47" s="38">
        <f t="shared" si="4"/>
        <v>850000</v>
      </c>
      <c r="Z47" s="43"/>
      <c r="AA47" s="41"/>
      <c r="AB47" s="38">
        <v>0</v>
      </c>
      <c r="AC47" s="43"/>
      <c r="AD47" s="41"/>
      <c r="AE47" s="38">
        <v>0</v>
      </c>
      <c r="AF47" s="43"/>
      <c r="AG47" s="41"/>
      <c r="AH47" s="38"/>
      <c r="AI47" s="43"/>
      <c r="AJ47" s="41"/>
      <c r="AK47" s="38">
        <f t="shared" si="5"/>
        <v>850000</v>
      </c>
      <c r="AL47" s="43"/>
    </row>
    <row r="48" spans="1:38" s="44" customFormat="1" ht="9.75" x14ac:dyDescent="0.15">
      <c r="A48" s="40"/>
      <c r="B48" s="41"/>
      <c r="C48" s="41"/>
      <c r="D48" s="41" t="s">
        <v>43</v>
      </c>
      <c r="E48" s="42"/>
      <c r="F48" s="41"/>
      <c r="G48" s="38">
        <v>0</v>
      </c>
      <c r="H48" s="43"/>
      <c r="I48" s="41"/>
      <c r="J48" s="38">
        <v>72215</v>
      </c>
      <c r="K48" s="43"/>
      <c r="L48" s="41"/>
      <c r="M48" s="38">
        <v>1238490</v>
      </c>
      <c r="N48" s="43"/>
      <c r="O48" s="41"/>
      <c r="P48" s="38">
        <f t="shared" si="3"/>
        <v>1310705</v>
      </c>
      <c r="Q48" s="43"/>
      <c r="R48" s="41"/>
      <c r="S48" s="38">
        <v>84000</v>
      </c>
      <c r="T48" s="43"/>
      <c r="U48" s="41"/>
      <c r="V48" s="38">
        <v>0</v>
      </c>
      <c r="W48" s="43"/>
      <c r="X48" s="41"/>
      <c r="Y48" s="38">
        <f t="shared" si="4"/>
        <v>1394705</v>
      </c>
      <c r="Z48" s="43"/>
      <c r="AA48" s="41"/>
      <c r="AB48" s="38">
        <v>0</v>
      </c>
      <c r="AC48" s="43"/>
      <c r="AD48" s="41"/>
      <c r="AE48" s="38">
        <v>0</v>
      </c>
      <c r="AF48" s="43"/>
      <c r="AG48" s="41"/>
      <c r="AH48" s="38"/>
      <c r="AI48" s="43"/>
      <c r="AJ48" s="41"/>
      <c r="AK48" s="38">
        <f t="shared" si="5"/>
        <v>1394705</v>
      </c>
      <c r="AL48" s="43"/>
    </row>
    <row r="49" spans="1:38" s="44" customFormat="1" ht="9.75" x14ac:dyDescent="0.15">
      <c r="A49" s="40"/>
      <c r="B49" s="41"/>
      <c r="C49" s="41"/>
      <c r="D49" s="41" t="s">
        <v>44</v>
      </c>
      <c r="E49" s="42"/>
      <c r="F49" s="41"/>
      <c r="G49" s="38">
        <v>0</v>
      </c>
      <c r="H49" s="43"/>
      <c r="I49" s="41"/>
      <c r="J49" s="38">
        <v>35640</v>
      </c>
      <c r="K49" s="43"/>
      <c r="L49" s="41"/>
      <c r="M49" s="38">
        <v>0</v>
      </c>
      <c r="N49" s="43"/>
      <c r="O49" s="41"/>
      <c r="P49" s="38">
        <f t="shared" si="3"/>
        <v>35640</v>
      </c>
      <c r="Q49" s="43"/>
      <c r="R49" s="41"/>
      <c r="S49" s="38">
        <v>1245000</v>
      </c>
      <c r="T49" s="43"/>
      <c r="U49" s="41"/>
      <c r="V49" s="38">
        <v>0</v>
      </c>
      <c r="W49" s="43"/>
      <c r="X49" s="41"/>
      <c r="Y49" s="38">
        <f t="shared" si="4"/>
        <v>1280640</v>
      </c>
      <c r="Z49" s="43"/>
      <c r="AA49" s="41"/>
      <c r="AB49" s="38">
        <v>0</v>
      </c>
      <c r="AC49" s="43"/>
      <c r="AD49" s="41"/>
      <c r="AE49" s="38">
        <v>0</v>
      </c>
      <c r="AF49" s="43"/>
      <c r="AG49" s="41"/>
      <c r="AH49" s="38"/>
      <c r="AI49" s="43"/>
      <c r="AJ49" s="41"/>
      <c r="AK49" s="38">
        <f t="shared" si="5"/>
        <v>1280640</v>
      </c>
      <c r="AL49" s="43"/>
    </row>
    <row r="50" spans="1:38" s="44" customFormat="1" ht="9.75" x14ac:dyDescent="0.15">
      <c r="A50" s="40"/>
      <c r="B50" s="41"/>
      <c r="C50" s="41"/>
      <c r="D50" s="41" t="s">
        <v>45</v>
      </c>
      <c r="E50" s="42"/>
      <c r="F50" s="41"/>
      <c r="G50" s="38">
        <v>0</v>
      </c>
      <c r="H50" s="43"/>
      <c r="I50" s="41"/>
      <c r="J50" s="38">
        <v>934832</v>
      </c>
      <c r="K50" s="43"/>
      <c r="L50" s="41"/>
      <c r="M50" s="38">
        <v>2538248</v>
      </c>
      <c r="N50" s="43"/>
      <c r="O50" s="41"/>
      <c r="P50" s="38">
        <f t="shared" si="3"/>
        <v>3473080</v>
      </c>
      <c r="Q50" s="43"/>
      <c r="R50" s="41"/>
      <c r="S50" s="38">
        <v>86880</v>
      </c>
      <c r="T50" s="43"/>
      <c r="U50" s="41"/>
      <c r="V50" s="38">
        <v>0</v>
      </c>
      <c r="W50" s="43"/>
      <c r="X50" s="41"/>
      <c r="Y50" s="38">
        <f t="shared" si="4"/>
        <v>3559960</v>
      </c>
      <c r="Z50" s="43"/>
      <c r="AA50" s="41"/>
      <c r="AB50" s="38">
        <v>0</v>
      </c>
      <c r="AC50" s="43"/>
      <c r="AD50" s="41"/>
      <c r="AE50" s="38">
        <v>0</v>
      </c>
      <c r="AF50" s="43"/>
      <c r="AG50" s="41"/>
      <c r="AH50" s="38"/>
      <c r="AI50" s="43"/>
      <c r="AJ50" s="41"/>
      <c r="AK50" s="38">
        <f t="shared" si="5"/>
        <v>3559960</v>
      </c>
      <c r="AL50" s="43"/>
    </row>
    <row r="51" spans="1:38" s="44" customFormat="1" ht="9.75" x14ac:dyDescent="0.15">
      <c r="A51" s="40"/>
      <c r="B51" s="41"/>
      <c r="C51" s="41"/>
      <c r="D51" s="41" t="s">
        <v>46</v>
      </c>
      <c r="E51" s="42"/>
      <c r="F51" s="41"/>
      <c r="G51" s="38">
        <v>0</v>
      </c>
      <c r="H51" s="43"/>
      <c r="I51" s="41"/>
      <c r="J51" s="38">
        <v>1110766</v>
      </c>
      <c r="K51" s="43"/>
      <c r="L51" s="41"/>
      <c r="M51" s="38">
        <v>91493</v>
      </c>
      <c r="N51" s="43"/>
      <c r="O51" s="41"/>
      <c r="P51" s="38">
        <f t="shared" si="3"/>
        <v>1202259</v>
      </c>
      <c r="Q51" s="43"/>
      <c r="R51" s="41"/>
      <c r="S51" s="38">
        <v>0</v>
      </c>
      <c r="T51" s="43"/>
      <c r="U51" s="41"/>
      <c r="V51" s="38">
        <v>0</v>
      </c>
      <c r="W51" s="43"/>
      <c r="X51" s="41"/>
      <c r="Y51" s="38">
        <f t="shared" si="4"/>
        <v>1202259</v>
      </c>
      <c r="Z51" s="43"/>
      <c r="AA51" s="41"/>
      <c r="AB51" s="38">
        <v>0</v>
      </c>
      <c r="AC51" s="43"/>
      <c r="AD51" s="41"/>
      <c r="AE51" s="38">
        <v>0</v>
      </c>
      <c r="AF51" s="43"/>
      <c r="AG51" s="41"/>
      <c r="AH51" s="38"/>
      <c r="AI51" s="43"/>
      <c r="AJ51" s="41"/>
      <c r="AK51" s="38">
        <f t="shared" si="5"/>
        <v>1202259</v>
      </c>
      <c r="AL51" s="43"/>
    </row>
    <row r="52" spans="1:38" s="44" customFormat="1" ht="9.75" x14ac:dyDescent="0.15">
      <c r="A52" s="40"/>
      <c r="B52" s="41"/>
      <c r="C52" s="41"/>
      <c r="D52" s="41" t="s">
        <v>47</v>
      </c>
      <c r="E52" s="42"/>
      <c r="F52" s="41"/>
      <c r="G52" s="38">
        <v>0</v>
      </c>
      <c r="H52" s="43"/>
      <c r="I52" s="41"/>
      <c r="J52" s="38">
        <v>1320000</v>
      </c>
      <c r="K52" s="43"/>
      <c r="L52" s="41"/>
      <c r="M52" s="38">
        <v>77000</v>
      </c>
      <c r="N52" s="43"/>
      <c r="O52" s="41"/>
      <c r="P52" s="38">
        <f t="shared" si="3"/>
        <v>1397000</v>
      </c>
      <c r="Q52" s="43"/>
      <c r="R52" s="41"/>
      <c r="S52" s="38">
        <v>0</v>
      </c>
      <c r="T52" s="43"/>
      <c r="U52" s="41"/>
      <c r="V52" s="38">
        <v>0</v>
      </c>
      <c r="W52" s="43"/>
      <c r="X52" s="41"/>
      <c r="Y52" s="38">
        <f t="shared" si="4"/>
        <v>1397000</v>
      </c>
      <c r="Z52" s="43"/>
      <c r="AA52" s="41"/>
      <c r="AB52" s="38">
        <v>0</v>
      </c>
      <c r="AC52" s="43"/>
      <c r="AD52" s="41"/>
      <c r="AE52" s="38">
        <v>0</v>
      </c>
      <c r="AF52" s="43"/>
      <c r="AG52" s="41"/>
      <c r="AH52" s="38"/>
      <c r="AI52" s="43"/>
      <c r="AJ52" s="41"/>
      <c r="AK52" s="38">
        <f t="shared" si="5"/>
        <v>1397000</v>
      </c>
      <c r="AL52" s="43"/>
    </row>
    <row r="53" spans="1:38" s="44" customFormat="1" ht="9.75" x14ac:dyDescent="0.15">
      <c r="A53" s="40"/>
      <c r="B53" s="41"/>
      <c r="C53" s="41"/>
      <c r="D53" s="41" t="s">
        <v>48</v>
      </c>
      <c r="E53" s="42"/>
      <c r="F53" s="41"/>
      <c r="G53" s="38">
        <v>0</v>
      </c>
      <c r="H53" s="43"/>
      <c r="I53" s="41"/>
      <c r="J53" s="38">
        <v>32400</v>
      </c>
      <c r="K53" s="43"/>
      <c r="L53" s="41"/>
      <c r="M53" s="38">
        <v>0</v>
      </c>
      <c r="N53" s="43"/>
      <c r="O53" s="41"/>
      <c r="P53" s="38">
        <f t="shared" si="3"/>
        <v>32400</v>
      </c>
      <c r="Q53" s="43"/>
      <c r="R53" s="41"/>
      <c r="S53" s="38">
        <v>0</v>
      </c>
      <c r="T53" s="43"/>
      <c r="U53" s="41"/>
      <c r="V53" s="38">
        <v>0</v>
      </c>
      <c r="W53" s="43"/>
      <c r="X53" s="41"/>
      <c r="Y53" s="38">
        <f t="shared" si="4"/>
        <v>32400</v>
      </c>
      <c r="Z53" s="43"/>
      <c r="AA53" s="41"/>
      <c r="AB53" s="38">
        <v>0</v>
      </c>
      <c r="AC53" s="43"/>
      <c r="AD53" s="41"/>
      <c r="AE53" s="38">
        <v>0</v>
      </c>
      <c r="AF53" s="43"/>
      <c r="AG53" s="41"/>
      <c r="AH53" s="38"/>
      <c r="AI53" s="43"/>
      <c r="AJ53" s="41"/>
      <c r="AK53" s="38">
        <f t="shared" si="5"/>
        <v>32400</v>
      </c>
      <c r="AL53" s="43"/>
    </row>
    <row r="54" spans="1:38" s="44" customFormat="1" ht="9.75" x14ac:dyDescent="0.15">
      <c r="A54" s="40"/>
      <c r="B54" s="41"/>
      <c r="C54" s="41"/>
      <c r="D54" s="41" t="s">
        <v>49</v>
      </c>
      <c r="E54" s="42"/>
      <c r="F54" s="41"/>
      <c r="G54" s="38">
        <v>0</v>
      </c>
      <c r="H54" s="43"/>
      <c r="I54" s="41"/>
      <c r="J54" s="38">
        <v>0</v>
      </c>
      <c r="K54" s="43"/>
      <c r="L54" s="41"/>
      <c r="M54" s="38">
        <v>30000</v>
      </c>
      <c r="N54" s="43"/>
      <c r="O54" s="41"/>
      <c r="P54" s="38">
        <f t="shared" si="3"/>
        <v>30000</v>
      </c>
      <c r="Q54" s="43"/>
      <c r="R54" s="41"/>
      <c r="S54" s="38">
        <v>70000</v>
      </c>
      <c r="T54" s="43"/>
      <c r="U54" s="41"/>
      <c r="V54" s="38">
        <v>0</v>
      </c>
      <c r="W54" s="43"/>
      <c r="X54" s="41"/>
      <c r="Y54" s="38">
        <f t="shared" si="4"/>
        <v>100000</v>
      </c>
      <c r="Z54" s="43"/>
      <c r="AA54" s="41"/>
      <c r="AB54" s="38">
        <v>0</v>
      </c>
      <c r="AC54" s="43"/>
      <c r="AD54" s="41"/>
      <c r="AE54" s="38">
        <v>0</v>
      </c>
      <c r="AF54" s="43"/>
      <c r="AG54" s="41"/>
      <c r="AH54" s="38"/>
      <c r="AI54" s="43"/>
      <c r="AJ54" s="41"/>
      <c r="AK54" s="38">
        <f t="shared" si="5"/>
        <v>100000</v>
      </c>
      <c r="AL54" s="43"/>
    </row>
    <row r="55" spans="1:38" s="44" customFormat="1" ht="9.75" x14ac:dyDescent="0.15">
      <c r="A55" s="40"/>
      <c r="B55" s="41"/>
      <c r="C55" s="41"/>
      <c r="D55" s="41" t="s">
        <v>50</v>
      </c>
      <c r="E55" s="42"/>
      <c r="F55" s="41"/>
      <c r="G55" s="38">
        <v>0</v>
      </c>
      <c r="H55" s="43"/>
      <c r="I55" s="41"/>
      <c r="J55" s="38">
        <v>292738</v>
      </c>
      <c r="K55" s="43"/>
      <c r="L55" s="41"/>
      <c r="M55" s="38">
        <v>773762</v>
      </c>
      <c r="N55" s="43"/>
      <c r="O55" s="41"/>
      <c r="P55" s="38">
        <f t="shared" si="3"/>
        <v>1066500</v>
      </c>
      <c r="Q55" s="43"/>
      <c r="R55" s="41"/>
      <c r="S55" s="38">
        <v>419800</v>
      </c>
      <c r="T55" s="43"/>
      <c r="U55" s="41"/>
      <c r="V55" s="38">
        <v>0</v>
      </c>
      <c r="W55" s="43"/>
      <c r="X55" s="41"/>
      <c r="Y55" s="38">
        <f t="shared" si="4"/>
        <v>1486300</v>
      </c>
      <c r="Z55" s="43"/>
      <c r="AA55" s="41"/>
      <c r="AB55" s="38">
        <v>0</v>
      </c>
      <c r="AC55" s="43"/>
      <c r="AD55" s="41"/>
      <c r="AE55" s="38">
        <v>0</v>
      </c>
      <c r="AF55" s="43"/>
      <c r="AG55" s="41"/>
      <c r="AH55" s="38"/>
      <c r="AI55" s="43"/>
      <c r="AJ55" s="41"/>
      <c r="AK55" s="38">
        <f t="shared" si="5"/>
        <v>1486300</v>
      </c>
      <c r="AL55" s="43"/>
    </row>
    <row r="56" spans="1:38" s="44" customFormat="1" ht="9.75" x14ac:dyDescent="0.15">
      <c r="A56" s="40"/>
      <c r="B56" s="41"/>
      <c r="C56" s="41"/>
      <c r="D56" s="41" t="s">
        <v>51</v>
      </c>
      <c r="E56" s="42"/>
      <c r="F56" s="41"/>
      <c r="G56" s="38">
        <v>0</v>
      </c>
      <c r="H56" s="43"/>
      <c r="I56" s="41"/>
      <c r="J56" s="38">
        <v>10000</v>
      </c>
      <c r="K56" s="43"/>
      <c r="L56" s="41"/>
      <c r="M56" s="38">
        <v>40000</v>
      </c>
      <c r="N56" s="43"/>
      <c r="O56" s="41"/>
      <c r="P56" s="38">
        <f t="shared" si="3"/>
        <v>50000</v>
      </c>
      <c r="Q56" s="43"/>
      <c r="R56" s="41"/>
      <c r="S56" s="38">
        <v>0</v>
      </c>
      <c r="T56" s="43"/>
      <c r="U56" s="41"/>
      <c r="V56" s="38">
        <v>0</v>
      </c>
      <c r="W56" s="43"/>
      <c r="X56" s="41"/>
      <c r="Y56" s="38">
        <f t="shared" si="4"/>
        <v>50000</v>
      </c>
      <c r="Z56" s="43"/>
      <c r="AA56" s="41"/>
      <c r="AB56" s="38">
        <v>0</v>
      </c>
      <c r="AC56" s="43"/>
      <c r="AD56" s="41"/>
      <c r="AE56" s="38">
        <v>0</v>
      </c>
      <c r="AF56" s="43"/>
      <c r="AG56" s="41"/>
      <c r="AH56" s="38"/>
      <c r="AI56" s="43"/>
      <c r="AJ56" s="41"/>
      <c r="AK56" s="38">
        <f t="shared" si="5"/>
        <v>50000</v>
      </c>
      <c r="AL56" s="43"/>
    </row>
    <row r="57" spans="1:38" s="44" customFormat="1" ht="9.75" x14ac:dyDescent="0.15">
      <c r="A57" s="40"/>
      <c r="B57" s="41"/>
      <c r="C57" s="41"/>
      <c r="D57" s="41" t="s">
        <v>52</v>
      </c>
      <c r="E57" s="42"/>
      <c r="F57" s="41"/>
      <c r="G57" s="38">
        <v>0</v>
      </c>
      <c r="H57" s="43"/>
      <c r="I57" s="41"/>
      <c r="J57" s="38">
        <v>647640</v>
      </c>
      <c r="K57" s="43"/>
      <c r="L57" s="41"/>
      <c r="M57" s="38">
        <v>3300</v>
      </c>
      <c r="N57" s="43"/>
      <c r="O57" s="41"/>
      <c r="P57" s="38">
        <f t="shared" si="3"/>
        <v>650940</v>
      </c>
      <c r="Q57" s="43"/>
      <c r="R57" s="41"/>
      <c r="S57" s="38">
        <v>14000</v>
      </c>
      <c r="T57" s="43"/>
      <c r="U57" s="41"/>
      <c r="V57" s="38">
        <v>0</v>
      </c>
      <c r="W57" s="43"/>
      <c r="X57" s="41"/>
      <c r="Y57" s="38">
        <f t="shared" si="4"/>
        <v>664940</v>
      </c>
      <c r="Z57" s="43"/>
      <c r="AA57" s="41"/>
      <c r="AB57" s="38">
        <v>0</v>
      </c>
      <c r="AC57" s="43"/>
      <c r="AD57" s="41"/>
      <c r="AE57" s="38">
        <v>0</v>
      </c>
      <c r="AF57" s="43"/>
      <c r="AG57" s="41"/>
      <c r="AH57" s="38"/>
      <c r="AI57" s="43"/>
      <c r="AJ57" s="41"/>
      <c r="AK57" s="38">
        <f t="shared" si="5"/>
        <v>664940</v>
      </c>
      <c r="AL57" s="43"/>
    </row>
    <row r="58" spans="1:38" s="44" customFormat="1" ht="9.75" x14ac:dyDescent="0.15">
      <c r="A58" s="40"/>
      <c r="B58" s="41"/>
      <c r="C58" s="41"/>
      <c r="D58" s="41" t="s">
        <v>53</v>
      </c>
      <c r="E58" s="42"/>
      <c r="F58" s="41"/>
      <c r="G58" s="38">
        <v>0</v>
      </c>
      <c r="H58" s="43"/>
      <c r="I58" s="41"/>
      <c r="J58" s="38">
        <v>18410</v>
      </c>
      <c r="K58" s="43"/>
      <c r="L58" s="41"/>
      <c r="M58" s="38">
        <v>0</v>
      </c>
      <c r="N58" s="43"/>
      <c r="O58" s="41"/>
      <c r="P58" s="38">
        <f t="shared" si="3"/>
        <v>18410</v>
      </c>
      <c r="Q58" s="43"/>
      <c r="R58" s="41"/>
      <c r="S58" s="38">
        <v>0</v>
      </c>
      <c r="T58" s="43"/>
      <c r="U58" s="41"/>
      <c r="V58" s="38">
        <v>0</v>
      </c>
      <c r="W58" s="43"/>
      <c r="X58" s="41"/>
      <c r="Y58" s="38">
        <f t="shared" si="4"/>
        <v>18410</v>
      </c>
      <c r="Z58" s="43"/>
      <c r="AA58" s="41"/>
      <c r="AB58" s="38">
        <v>0</v>
      </c>
      <c r="AC58" s="43"/>
      <c r="AD58" s="41"/>
      <c r="AE58" s="38">
        <v>0</v>
      </c>
      <c r="AF58" s="43"/>
      <c r="AG58" s="41"/>
      <c r="AH58" s="38"/>
      <c r="AI58" s="43"/>
      <c r="AJ58" s="41"/>
      <c r="AK58" s="38">
        <f t="shared" si="5"/>
        <v>18410</v>
      </c>
      <c r="AL58" s="43"/>
    </row>
    <row r="59" spans="1:38" s="44" customFormat="1" ht="9.75" x14ac:dyDescent="0.15">
      <c r="A59" s="40"/>
      <c r="B59" s="41"/>
      <c r="C59" s="41"/>
      <c r="D59" s="41" t="s">
        <v>54</v>
      </c>
      <c r="E59" s="42"/>
      <c r="F59" s="41"/>
      <c r="G59" s="38">
        <v>0</v>
      </c>
      <c r="H59" s="43"/>
      <c r="I59" s="41"/>
      <c r="J59" s="38">
        <v>0</v>
      </c>
      <c r="K59" s="43"/>
      <c r="L59" s="41"/>
      <c r="M59" s="38">
        <v>0</v>
      </c>
      <c r="N59" s="43"/>
      <c r="O59" s="41"/>
      <c r="P59" s="38">
        <f t="shared" si="3"/>
        <v>0</v>
      </c>
      <c r="Q59" s="43"/>
      <c r="R59" s="41"/>
      <c r="S59" s="38">
        <v>8614000</v>
      </c>
      <c r="T59" s="43"/>
      <c r="U59" s="41"/>
      <c r="V59" s="38">
        <v>0</v>
      </c>
      <c r="W59" s="43"/>
      <c r="X59" s="41"/>
      <c r="Y59" s="38">
        <f t="shared" si="4"/>
        <v>8614000</v>
      </c>
      <c r="Z59" s="43"/>
      <c r="AA59" s="41"/>
      <c r="AB59" s="38">
        <v>0</v>
      </c>
      <c r="AC59" s="43"/>
      <c r="AD59" s="41"/>
      <c r="AE59" s="38">
        <v>0</v>
      </c>
      <c r="AF59" s="43"/>
      <c r="AG59" s="41"/>
      <c r="AH59" s="38"/>
      <c r="AI59" s="43"/>
      <c r="AJ59" s="41"/>
      <c r="AK59" s="38">
        <f t="shared" si="5"/>
        <v>8614000</v>
      </c>
      <c r="AL59" s="43"/>
    </row>
    <row r="60" spans="1:38" s="44" customFormat="1" ht="9.75" x14ac:dyDescent="0.15">
      <c r="A60" s="40"/>
      <c r="B60" s="41"/>
      <c r="C60" s="41"/>
      <c r="D60" s="41" t="s">
        <v>55</v>
      </c>
      <c r="E60" s="42"/>
      <c r="F60" s="41"/>
      <c r="G60" s="38">
        <v>0</v>
      </c>
      <c r="H60" s="43"/>
      <c r="I60" s="41"/>
      <c r="J60" s="38">
        <v>10000</v>
      </c>
      <c r="K60" s="43"/>
      <c r="L60" s="41"/>
      <c r="M60" s="38">
        <v>10000</v>
      </c>
      <c r="N60" s="43"/>
      <c r="O60" s="41"/>
      <c r="P60" s="38">
        <f t="shared" si="3"/>
        <v>20000</v>
      </c>
      <c r="Q60" s="43"/>
      <c r="R60" s="41"/>
      <c r="S60" s="38">
        <v>70000</v>
      </c>
      <c r="T60" s="43"/>
      <c r="U60" s="41"/>
      <c r="V60" s="38">
        <v>0</v>
      </c>
      <c r="W60" s="43"/>
      <c r="X60" s="41"/>
      <c r="Y60" s="38">
        <f t="shared" si="4"/>
        <v>90000</v>
      </c>
      <c r="Z60" s="43"/>
      <c r="AA60" s="41"/>
      <c r="AB60" s="38">
        <v>0</v>
      </c>
      <c r="AC60" s="43"/>
      <c r="AD60" s="41"/>
      <c r="AE60" s="38">
        <v>0</v>
      </c>
      <c r="AF60" s="43"/>
      <c r="AG60" s="41"/>
      <c r="AH60" s="38"/>
      <c r="AI60" s="43"/>
      <c r="AJ60" s="41"/>
      <c r="AK60" s="38">
        <f t="shared" si="5"/>
        <v>90000</v>
      </c>
      <c r="AL60" s="43"/>
    </row>
    <row r="61" spans="1:38" s="44" customFormat="1" ht="9.75" x14ac:dyDescent="0.15">
      <c r="A61" s="40"/>
      <c r="B61" s="41"/>
      <c r="C61" s="41" t="s">
        <v>56</v>
      </c>
      <c r="D61" s="41"/>
      <c r="E61" s="42"/>
      <c r="F61" s="41"/>
      <c r="G61" s="38">
        <v>0</v>
      </c>
      <c r="H61" s="43"/>
      <c r="I61" s="41"/>
      <c r="J61" s="38">
        <v>0</v>
      </c>
      <c r="K61" s="43"/>
      <c r="L61" s="41"/>
      <c r="M61" s="38">
        <v>0</v>
      </c>
      <c r="N61" s="43"/>
      <c r="O61" s="41"/>
      <c r="P61" s="38">
        <f t="shared" si="3"/>
        <v>0</v>
      </c>
      <c r="Q61" s="43"/>
      <c r="R61" s="41"/>
      <c r="S61" s="38">
        <v>0</v>
      </c>
      <c r="T61" s="43"/>
      <c r="U61" s="41"/>
      <c r="V61" s="38">
        <v>0</v>
      </c>
      <c r="W61" s="43"/>
      <c r="X61" s="41"/>
      <c r="Y61" s="38">
        <f t="shared" si="4"/>
        <v>0</v>
      </c>
      <c r="Z61" s="43"/>
      <c r="AA61" s="41"/>
      <c r="AB61" s="38">
        <v>0</v>
      </c>
      <c r="AC61" s="43"/>
      <c r="AD61" s="41"/>
      <c r="AE61" s="38">
        <f>SUM(AE62:AE83)</f>
        <v>12285052</v>
      </c>
      <c r="AF61" s="43"/>
      <c r="AG61" s="41"/>
      <c r="AH61" s="38"/>
      <c r="AI61" s="43"/>
      <c r="AJ61" s="41"/>
      <c r="AK61" s="38">
        <f t="shared" si="5"/>
        <v>12285052</v>
      </c>
      <c r="AL61" s="43"/>
    </row>
    <row r="62" spans="1:38" s="44" customFormat="1" ht="9.75" x14ac:dyDescent="0.15">
      <c r="A62" s="40"/>
      <c r="B62" s="41"/>
      <c r="C62" s="41"/>
      <c r="D62" s="41" t="s">
        <v>57</v>
      </c>
      <c r="E62" s="42"/>
      <c r="F62" s="41"/>
      <c r="G62" s="38">
        <v>0</v>
      </c>
      <c r="H62" s="43"/>
      <c r="I62" s="41"/>
      <c r="J62" s="38">
        <v>0</v>
      </c>
      <c r="K62" s="43"/>
      <c r="L62" s="41"/>
      <c r="M62" s="38">
        <v>0</v>
      </c>
      <c r="N62" s="43"/>
      <c r="O62" s="41"/>
      <c r="P62" s="38">
        <f t="shared" si="3"/>
        <v>0</v>
      </c>
      <c r="Q62" s="43"/>
      <c r="R62" s="41"/>
      <c r="S62" s="38">
        <v>0</v>
      </c>
      <c r="T62" s="43"/>
      <c r="U62" s="41"/>
      <c r="V62" s="38">
        <v>0</v>
      </c>
      <c r="W62" s="43"/>
      <c r="X62" s="41"/>
      <c r="Y62" s="38">
        <f t="shared" si="4"/>
        <v>0</v>
      </c>
      <c r="Z62" s="43"/>
      <c r="AA62" s="41"/>
      <c r="AB62" s="38">
        <v>0</v>
      </c>
      <c r="AC62" s="43"/>
      <c r="AD62" s="41"/>
      <c r="AE62" s="38">
        <v>692400</v>
      </c>
      <c r="AF62" s="43"/>
      <c r="AG62" s="41"/>
      <c r="AH62" s="38"/>
      <c r="AI62" s="43"/>
      <c r="AJ62" s="41"/>
      <c r="AK62" s="38">
        <f t="shared" si="5"/>
        <v>692400</v>
      </c>
      <c r="AL62" s="43"/>
    </row>
    <row r="63" spans="1:38" s="44" customFormat="1" ht="9.75" x14ac:dyDescent="0.15">
      <c r="A63" s="40"/>
      <c r="B63" s="41"/>
      <c r="C63" s="41"/>
      <c r="D63" s="41" t="s">
        <v>31</v>
      </c>
      <c r="E63" s="42"/>
      <c r="F63" s="41"/>
      <c r="G63" s="38">
        <v>0</v>
      </c>
      <c r="H63" s="43"/>
      <c r="I63" s="41"/>
      <c r="J63" s="38">
        <v>0</v>
      </c>
      <c r="K63" s="43"/>
      <c r="L63" s="41"/>
      <c r="M63" s="38">
        <v>0</v>
      </c>
      <c r="N63" s="43"/>
      <c r="O63" s="41"/>
      <c r="P63" s="38">
        <f t="shared" si="3"/>
        <v>0</v>
      </c>
      <c r="Q63" s="43"/>
      <c r="R63" s="41"/>
      <c r="S63" s="38">
        <v>0</v>
      </c>
      <c r="T63" s="43"/>
      <c r="U63" s="41"/>
      <c r="V63" s="38">
        <v>0</v>
      </c>
      <c r="W63" s="43"/>
      <c r="X63" s="41"/>
      <c r="Y63" s="38">
        <f t="shared" si="4"/>
        <v>0</v>
      </c>
      <c r="Z63" s="43"/>
      <c r="AA63" s="41"/>
      <c r="AB63" s="38">
        <v>0</v>
      </c>
      <c r="AC63" s="43"/>
      <c r="AD63" s="41"/>
      <c r="AE63" s="38">
        <v>5980505</v>
      </c>
      <c r="AF63" s="43"/>
      <c r="AG63" s="41"/>
      <c r="AH63" s="38"/>
      <c r="AI63" s="43"/>
      <c r="AJ63" s="41"/>
      <c r="AK63" s="38">
        <f t="shared" si="5"/>
        <v>5980505</v>
      </c>
      <c r="AL63" s="43"/>
    </row>
    <row r="64" spans="1:38" s="44" customFormat="1" ht="9.75" x14ac:dyDescent="0.15">
      <c r="A64" s="40"/>
      <c r="B64" s="41"/>
      <c r="C64" s="41"/>
      <c r="D64" s="41" t="s">
        <v>33</v>
      </c>
      <c r="E64" s="42"/>
      <c r="F64" s="41"/>
      <c r="G64" s="38">
        <v>0</v>
      </c>
      <c r="H64" s="43"/>
      <c r="I64" s="41"/>
      <c r="J64" s="38">
        <v>0</v>
      </c>
      <c r="K64" s="43"/>
      <c r="L64" s="41"/>
      <c r="M64" s="38">
        <v>0</v>
      </c>
      <c r="N64" s="43"/>
      <c r="O64" s="41"/>
      <c r="P64" s="38">
        <f t="shared" si="3"/>
        <v>0</v>
      </c>
      <c r="Q64" s="43"/>
      <c r="R64" s="41"/>
      <c r="S64" s="38">
        <v>0</v>
      </c>
      <c r="T64" s="43"/>
      <c r="U64" s="41"/>
      <c r="V64" s="38">
        <v>0</v>
      </c>
      <c r="W64" s="43"/>
      <c r="X64" s="41"/>
      <c r="Y64" s="38">
        <f t="shared" si="4"/>
        <v>0</v>
      </c>
      <c r="Z64" s="43"/>
      <c r="AA64" s="41"/>
      <c r="AB64" s="38">
        <v>0</v>
      </c>
      <c r="AC64" s="43"/>
      <c r="AD64" s="41"/>
      <c r="AE64" s="38">
        <v>985410</v>
      </c>
      <c r="AF64" s="43"/>
      <c r="AG64" s="41"/>
      <c r="AH64" s="38"/>
      <c r="AI64" s="43"/>
      <c r="AJ64" s="41"/>
      <c r="AK64" s="38">
        <f t="shared" si="5"/>
        <v>985410</v>
      </c>
      <c r="AL64" s="43"/>
    </row>
    <row r="65" spans="1:38" s="44" customFormat="1" ht="9.75" x14ac:dyDescent="0.15">
      <c r="A65" s="40"/>
      <c r="B65" s="41"/>
      <c r="C65" s="41"/>
      <c r="D65" s="41" t="s">
        <v>34</v>
      </c>
      <c r="E65" s="42"/>
      <c r="F65" s="41"/>
      <c r="G65" s="38">
        <v>0</v>
      </c>
      <c r="H65" s="43"/>
      <c r="I65" s="41"/>
      <c r="J65" s="38">
        <v>0</v>
      </c>
      <c r="K65" s="43"/>
      <c r="L65" s="41"/>
      <c r="M65" s="38">
        <v>0</v>
      </c>
      <c r="N65" s="43"/>
      <c r="O65" s="41"/>
      <c r="P65" s="38">
        <f t="shared" si="3"/>
        <v>0</v>
      </c>
      <c r="Q65" s="43"/>
      <c r="R65" s="41"/>
      <c r="S65" s="38">
        <v>0</v>
      </c>
      <c r="T65" s="43"/>
      <c r="U65" s="41"/>
      <c r="V65" s="38">
        <v>0</v>
      </c>
      <c r="W65" s="43"/>
      <c r="X65" s="41"/>
      <c r="Y65" s="38">
        <f t="shared" si="4"/>
        <v>0</v>
      </c>
      <c r="Z65" s="43"/>
      <c r="AA65" s="41"/>
      <c r="AB65" s="38">
        <v>0</v>
      </c>
      <c r="AC65" s="43"/>
      <c r="AD65" s="41"/>
      <c r="AE65" s="38">
        <v>483120</v>
      </c>
      <c r="AF65" s="43"/>
      <c r="AG65" s="41"/>
      <c r="AH65" s="38"/>
      <c r="AI65" s="43"/>
      <c r="AJ65" s="41"/>
      <c r="AK65" s="38">
        <f t="shared" si="5"/>
        <v>483120</v>
      </c>
      <c r="AL65" s="43"/>
    </row>
    <row r="66" spans="1:38" s="44" customFormat="1" ht="9.75" x14ac:dyDescent="0.15">
      <c r="A66" s="40"/>
      <c r="B66" s="41"/>
      <c r="C66" s="41"/>
      <c r="D66" s="41" t="s">
        <v>35</v>
      </c>
      <c r="E66" s="42"/>
      <c r="F66" s="41"/>
      <c r="G66" s="38">
        <v>0</v>
      </c>
      <c r="H66" s="43"/>
      <c r="I66" s="41"/>
      <c r="J66" s="38">
        <v>0</v>
      </c>
      <c r="K66" s="43"/>
      <c r="L66" s="41"/>
      <c r="M66" s="38">
        <v>0</v>
      </c>
      <c r="N66" s="43"/>
      <c r="O66" s="41"/>
      <c r="P66" s="38">
        <f t="shared" si="3"/>
        <v>0</v>
      </c>
      <c r="Q66" s="43"/>
      <c r="R66" s="41"/>
      <c r="S66" s="38">
        <v>0</v>
      </c>
      <c r="T66" s="43"/>
      <c r="U66" s="41"/>
      <c r="V66" s="38">
        <v>0</v>
      </c>
      <c r="W66" s="43"/>
      <c r="X66" s="41"/>
      <c r="Y66" s="38">
        <f t="shared" si="4"/>
        <v>0</v>
      </c>
      <c r="Z66" s="43"/>
      <c r="AA66" s="41"/>
      <c r="AB66" s="38">
        <v>0</v>
      </c>
      <c r="AC66" s="43"/>
      <c r="AD66" s="41"/>
      <c r="AE66" s="38">
        <v>11000</v>
      </c>
      <c r="AF66" s="43"/>
      <c r="AG66" s="41"/>
      <c r="AH66" s="38"/>
      <c r="AI66" s="43"/>
      <c r="AJ66" s="41"/>
      <c r="AK66" s="38">
        <f t="shared" si="5"/>
        <v>11000</v>
      </c>
      <c r="AL66" s="43"/>
    </row>
    <row r="67" spans="1:38" s="44" customFormat="1" ht="9.75" x14ac:dyDescent="0.15">
      <c r="A67" s="40"/>
      <c r="B67" s="41"/>
      <c r="C67" s="41"/>
      <c r="D67" s="41" t="s">
        <v>36</v>
      </c>
      <c r="E67" s="42"/>
      <c r="F67" s="41"/>
      <c r="G67" s="38">
        <v>0</v>
      </c>
      <c r="H67" s="43"/>
      <c r="I67" s="41"/>
      <c r="J67" s="38">
        <v>0</v>
      </c>
      <c r="K67" s="43"/>
      <c r="L67" s="41"/>
      <c r="M67" s="38">
        <v>0</v>
      </c>
      <c r="N67" s="43"/>
      <c r="O67" s="41"/>
      <c r="P67" s="38">
        <f t="shared" si="3"/>
        <v>0</v>
      </c>
      <c r="Q67" s="43"/>
      <c r="R67" s="41"/>
      <c r="S67" s="38">
        <v>0</v>
      </c>
      <c r="T67" s="43"/>
      <c r="U67" s="41"/>
      <c r="V67" s="38">
        <v>0</v>
      </c>
      <c r="W67" s="43"/>
      <c r="X67" s="41"/>
      <c r="Y67" s="38">
        <f t="shared" si="4"/>
        <v>0</v>
      </c>
      <c r="Z67" s="43"/>
      <c r="AA67" s="41"/>
      <c r="AB67" s="38">
        <v>0</v>
      </c>
      <c r="AC67" s="43"/>
      <c r="AD67" s="41"/>
      <c r="AE67" s="38">
        <v>479000</v>
      </c>
      <c r="AF67" s="43"/>
      <c r="AG67" s="41"/>
      <c r="AH67" s="38"/>
      <c r="AI67" s="43"/>
      <c r="AJ67" s="41"/>
      <c r="AK67" s="38">
        <f t="shared" si="5"/>
        <v>479000</v>
      </c>
      <c r="AL67" s="43"/>
    </row>
    <row r="68" spans="1:38" s="44" customFormat="1" ht="9.75" x14ac:dyDescent="0.15">
      <c r="A68" s="40"/>
      <c r="B68" s="41"/>
      <c r="C68" s="41"/>
      <c r="D68" s="41" t="s">
        <v>37</v>
      </c>
      <c r="E68" s="42"/>
      <c r="F68" s="41"/>
      <c r="G68" s="38">
        <v>0</v>
      </c>
      <c r="H68" s="43"/>
      <c r="I68" s="41"/>
      <c r="J68" s="38">
        <v>0</v>
      </c>
      <c r="K68" s="43"/>
      <c r="L68" s="41"/>
      <c r="M68" s="38">
        <v>0</v>
      </c>
      <c r="N68" s="43"/>
      <c r="O68" s="41"/>
      <c r="P68" s="38">
        <f t="shared" si="3"/>
        <v>0</v>
      </c>
      <c r="Q68" s="43"/>
      <c r="R68" s="41"/>
      <c r="S68" s="38">
        <v>0</v>
      </c>
      <c r="T68" s="43"/>
      <c r="U68" s="41"/>
      <c r="V68" s="38">
        <v>0</v>
      </c>
      <c r="W68" s="43"/>
      <c r="X68" s="41"/>
      <c r="Y68" s="38">
        <f t="shared" si="4"/>
        <v>0</v>
      </c>
      <c r="Z68" s="43"/>
      <c r="AA68" s="41"/>
      <c r="AB68" s="38">
        <v>0</v>
      </c>
      <c r="AC68" s="43"/>
      <c r="AD68" s="41"/>
      <c r="AE68" s="38">
        <v>50780</v>
      </c>
      <c r="AF68" s="43"/>
      <c r="AG68" s="41"/>
      <c r="AH68" s="38"/>
      <c r="AI68" s="43"/>
      <c r="AJ68" s="41"/>
      <c r="AK68" s="38">
        <f t="shared" si="5"/>
        <v>50780</v>
      </c>
      <c r="AL68" s="43"/>
    </row>
    <row r="69" spans="1:38" s="44" customFormat="1" ht="9.75" x14ac:dyDescent="0.15">
      <c r="A69" s="40"/>
      <c r="B69" s="41"/>
      <c r="C69" s="41"/>
      <c r="D69" s="41" t="s">
        <v>38</v>
      </c>
      <c r="E69" s="42"/>
      <c r="F69" s="41"/>
      <c r="G69" s="38">
        <v>0</v>
      </c>
      <c r="H69" s="43"/>
      <c r="I69" s="41"/>
      <c r="J69" s="38">
        <v>0</v>
      </c>
      <c r="K69" s="43"/>
      <c r="L69" s="41"/>
      <c r="M69" s="38">
        <v>0</v>
      </c>
      <c r="N69" s="43"/>
      <c r="O69" s="41"/>
      <c r="P69" s="38">
        <f t="shared" si="3"/>
        <v>0</v>
      </c>
      <c r="Q69" s="43"/>
      <c r="R69" s="41"/>
      <c r="S69" s="38">
        <v>0</v>
      </c>
      <c r="T69" s="43"/>
      <c r="U69" s="41"/>
      <c r="V69" s="38">
        <v>0</v>
      </c>
      <c r="W69" s="43"/>
      <c r="X69" s="41"/>
      <c r="Y69" s="38">
        <f t="shared" si="4"/>
        <v>0</v>
      </c>
      <c r="Z69" s="43"/>
      <c r="AA69" s="41"/>
      <c r="AB69" s="38">
        <v>0</v>
      </c>
      <c r="AC69" s="43"/>
      <c r="AD69" s="41"/>
      <c r="AE69" s="38">
        <v>236886</v>
      </c>
      <c r="AF69" s="43"/>
      <c r="AG69" s="41"/>
      <c r="AH69" s="38"/>
      <c r="AI69" s="43"/>
      <c r="AJ69" s="41"/>
      <c r="AK69" s="38">
        <f t="shared" si="5"/>
        <v>236886</v>
      </c>
      <c r="AL69" s="43"/>
    </row>
    <row r="70" spans="1:38" s="44" customFormat="1" ht="9.75" x14ac:dyDescent="0.15">
      <c r="A70" s="40"/>
      <c r="B70" s="41"/>
      <c r="C70" s="41"/>
      <c r="D70" s="41" t="s">
        <v>40</v>
      </c>
      <c r="E70" s="42"/>
      <c r="F70" s="41"/>
      <c r="G70" s="38">
        <v>0</v>
      </c>
      <c r="H70" s="43"/>
      <c r="I70" s="41"/>
      <c r="J70" s="38">
        <v>0</v>
      </c>
      <c r="K70" s="43"/>
      <c r="L70" s="41"/>
      <c r="M70" s="38">
        <v>0</v>
      </c>
      <c r="N70" s="43"/>
      <c r="O70" s="41"/>
      <c r="P70" s="38">
        <f t="shared" si="3"/>
        <v>0</v>
      </c>
      <c r="Q70" s="43"/>
      <c r="R70" s="41"/>
      <c r="S70" s="38">
        <v>0</v>
      </c>
      <c r="T70" s="43"/>
      <c r="U70" s="41"/>
      <c r="V70" s="38">
        <v>0</v>
      </c>
      <c r="W70" s="43"/>
      <c r="X70" s="41"/>
      <c r="Y70" s="38">
        <f t="shared" si="4"/>
        <v>0</v>
      </c>
      <c r="Z70" s="43"/>
      <c r="AA70" s="41"/>
      <c r="AB70" s="38">
        <v>0</v>
      </c>
      <c r="AC70" s="43"/>
      <c r="AD70" s="41"/>
      <c r="AE70" s="38">
        <v>110000</v>
      </c>
      <c r="AF70" s="43"/>
      <c r="AG70" s="41"/>
      <c r="AH70" s="38"/>
      <c r="AI70" s="43"/>
      <c r="AJ70" s="41"/>
      <c r="AK70" s="38">
        <f t="shared" si="5"/>
        <v>110000</v>
      </c>
      <c r="AL70" s="43"/>
    </row>
    <row r="71" spans="1:38" s="44" customFormat="1" ht="9.75" x14ac:dyDescent="0.15">
      <c r="A71" s="40"/>
      <c r="B71" s="41"/>
      <c r="C71" s="41"/>
      <c r="D71" s="41" t="s">
        <v>41</v>
      </c>
      <c r="E71" s="42"/>
      <c r="F71" s="41"/>
      <c r="G71" s="38">
        <v>0</v>
      </c>
      <c r="H71" s="43"/>
      <c r="I71" s="41"/>
      <c r="J71" s="38">
        <v>0</v>
      </c>
      <c r="K71" s="43"/>
      <c r="L71" s="41"/>
      <c r="M71" s="38">
        <v>0</v>
      </c>
      <c r="N71" s="43"/>
      <c r="O71" s="41"/>
      <c r="P71" s="38">
        <f t="shared" si="3"/>
        <v>0</v>
      </c>
      <c r="Q71" s="43"/>
      <c r="R71" s="41"/>
      <c r="S71" s="38">
        <v>0</v>
      </c>
      <c r="T71" s="43"/>
      <c r="U71" s="41"/>
      <c r="V71" s="38">
        <v>0</v>
      </c>
      <c r="W71" s="43"/>
      <c r="X71" s="41"/>
      <c r="Y71" s="38">
        <f t="shared" si="4"/>
        <v>0</v>
      </c>
      <c r="Z71" s="43"/>
      <c r="AA71" s="41"/>
      <c r="AB71" s="38">
        <v>0</v>
      </c>
      <c r="AC71" s="43"/>
      <c r="AD71" s="41"/>
      <c r="AE71" s="38">
        <v>264000</v>
      </c>
      <c r="AF71" s="43"/>
      <c r="AG71" s="41"/>
      <c r="AH71" s="38"/>
      <c r="AI71" s="43"/>
      <c r="AJ71" s="41"/>
      <c r="AK71" s="38">
        <f t="shared" si="5"/>
        <v>264000</v>
      </c>
      <c r="AL71" s="43"/>
    </row>
    <row r="72" spans="1:38" s="44" customFormat="1" ht="9.75" x14ac:dyDescent="0.15">
      <c r="A72" s="40"/>
      <c r="B72" s="41"/>
      <c r="C72" s="41"/>
      <c r="D72" s="41" t="s">
        <v>42</v>
      </c>
      <c r="E72" s="42"/>
      <c r="F72" s="41"/>
      <c r="G72" s="38">
        <v>0</v>
      </c>
      <c r="H72" s="43"/>
      <c r="I72" s="41"/>
      <c r="J72" s="38">
        <v>0</v>
      </c>
      <c r="K72" s="43"/>
      <c r="L72" s="41"/>
      <c r="M72" s="38">
        <v>0</v>
      </c>
      <c r="N72" s="43"/>
      <c r="O72" s="41"/>
      <c r="P72" s="38">
        <f t="shared" si="3"/>
        <v>0</v>
      </c>
      <c r="Q72" s="43"/>
      <c r="R72" s="41"/>
      <c r="S72" s="38">
        <v>0</v>
      </c>
      <c r="T72" s="43"/>
      <c r="U72" s="41"/>
      <c r="V72" s="38">
        <v>0</v>
      </c>
      <c r="W72" s="43"/>
      <c r="X72" s="41"/>
      <c r="Y72" s="38">
        <f t="shared" si="4"/>
        <v>0</v>
      </c>
      <c r="Z72" s="43"/>
      <c r="AA72" s="41"/>
      <c r="AB72" s="38">
        <v>0</v>
      </c>
      <c r="AC72" s="43"/>
      <c r="AD72" s="41"/>
      <c r="AE72" s="38">
        <v>20000</v>
      </c>
      <c r="AF72" s="43"/>
      <c r="AG72" s="41"/>
      <c r="AH72" s="38"/>
      <c r="AI72" s="43"/>
      <c r="AJ72" s="41"/>
      <c r="AK72" s="38">
        <f t="shared" si="5"/>
        <v>20000</v>
      </c>
      <c r="AL72" s="43"/>
    </row>
    <row r="73" spans="1:38" s="44" customFormat="1" ht="9.75" x14ac:dyDescent="0.15">
      <c r="A73" s="40"/>
      <c r="B73" s="41"/>
      <c r="C73" s="41"/>
      <c r="D73" s="41" t="s">
        <v>43</v>
      </c>
      <c r="E73" s="42"/>
      <c r="F73" s="41"/>
      <c r="G73" s="38">
        <v>0</v>
      </c>
      <c r="H73" s="43"/>
      <c r="I73" s="41"/>
      <c r="J73" s="38">
        <v>0</v>
      </c>
      <c r="K73" s="43"/>
      <c r="L73" s="41"/>
      <c r="M73" s="38">
        <v>0</v>
      </c>
      <c r="N73" s="43"/>
      <c r="O73" s="41"/>
      <c r="P73" s="38">
        <f t="shared" si="3"/>
        <v>0</v>
      </c>
      <c r="Q73" s="43"/>
      <c r="R73" s="41"/>
      <c r="S73" s="38">
        <v>0</v>
      </c>
      <c r="T73" s="43"/>
      <c r="U73" s="41"/>
      <c r="V73" s="38">
        <v>0</v>
      </c>
      <c r="W73" s="43"/>
      <c r="X73" s="41"/>
      <c r="Y73" s="38">
        <f t="shared" si="4"/>
        <v>0</v>
      </c>
      <c r="Z73" s="43"/>
      <c r="AA73" s="41"/>
      <c r="AB73" s="38">
        <v>0</v>
      </c>
      <c r="AC73" s="43"/>
      <c r="AD73" s="41"/>
      <c r="AE73" s="38">
        <v>330275</v>
      </c>
      <c r="AF73" s="43"/>
      <c r="AG73" s="41"/>
      <c r="AH73" s="38"/>
      <c r="AI73" s="43"/>
      <c r="AJ73" s="41"/>
      <c r="AK73" s="38">
        <f t="shared" si="5"/>
        <v>330275</v>
      </c>
      <c r="AL73" s="43"/>
    </row>
    <row r="74" spans="1:38" s="44" customFormat="1" ht="9.75" x14ac:dyDescent="0.15">
      <c r="A74" s="40"/>
      <c r="B74" s="41"/>
      <c r="C74" s="41"/>
      <c r="D74" s="41" t="s">
        <v>44</v>
      </c>
      <c r="E74" s="42"/>
      <c r="F74" s="41"/>
      <c r="G74" s="38">
        <v>0</v>
      </c>
      <c r="H74" s="43"/>
      <c r="I74" s="41"/>
      <c r="J74" s="38">
        <v>0</v>
      </c>
      <c r="K74" s="43"/>
      <c r="L74" s="41"/>
      <c r="M74" s="38">
        <v>0</v>
      </c>
      <c r="N74" s="43"/>
      <c r="O74" s="41"/>
      <c r="P74" s="38">
        <f t="shared" si="3"/>
        <v>0</v>
      </c>
      <c r="Q74" s="43"/>
      <c r="R74" s="41"/>
      <c r="S74" s="38">
        <v>0</v>
      </c>
      <c r="T74" s="43"/>
      <c r="U74" s="41"/>
      <c r="V74" s="38">
        <v>0</v>
      </c>
      <c r="W74" s="43"/>
      <c r="X74" s="41"/>
      <c r="Y74" s="38">
        <f t="shared" si="4"/>
        <v>0</v>
      </c>
      <c r="Z74" s="43"/>
      <c r="AA74" s="41"/>
      <c r="AB74" s="38">
        <v>0</v>
      </c>
      <c r="AC74" s="43"/>
      <c r="AD74" s="41"/>
      <c r="AE74" s="38">
        <v>0</v>
      </c>
      <c r="AF74" s="43"/>
      <c r="AG74" s="41"/>
      <c r="AH74" s="38"/>
      <c r="AI74" s="43"/>
      <c r="AJ74" s="41"/>
      <c r="AK74" s="38">
        <f t="shared" si="5"/>
        <v>0</v>
      </c>
      <c r="AL74" s="43"/>
    </row>
    <row r="75" spans="1:38" s="44" customFormat="1" ht="9.75" x14ac:dyDescent="0.15">
      <c r="A75" s="40"/>
      <c r="B75" s="41"/>
      <c r="C75" s="41"/>
      <c r="D75" s="41" t="s">
        <v>45</v>
      </c>
      <c r="E75" s="42"/>
      <c r="F75" s="41"/>
      <c r="G75" s="38">
        <v>0</v>
      </c>
      <c r="H75" s="43"/>
      <c r="I75" s="41"/>
      <c r="J75" s="38">
        <v>0</v>
      </c>
      <c r="K75" s="43"/>
      <c r="L75" s="41"/>
      <c r="M75" s="38">
        <v>0</v>
      </c>
      <c r="N75" s="43"/>
      <c r="O75" s="41"/>
      <c r="P75" s="38">
        <f t="shared" si="3"/>
        <v>0</v>
      </c>
      <c r="Q75" s="43"/>
      <c r="R75" s="41"/>
      <c r="S75" s="38">
        <v>0</v>
      </c>
      <c r="T75" s="43"/>
      <c r="U75" s="41"/>
      <c r="V75" s="38">
        <v>0</v>
      </c>
      <c r="W75" s="43"/>
      <c r="X75" s="41"/>
      <c r="Y75" s="38">
        <f t="shared" si="4"/>
        <v>0</v>
      </c>
      <c r="Z75" s="43"/>
      <c r="AA75" s="41"/>
      <c r="AB75" s="38">
        <v>0</v>
      </c>
      <c r="AC75" s="43"/>
      <c r="AD75" s="41"/>
      <c r="AE75" s="38">
        <v>695384</v>
      </c>
      <c r="AF75" s="43"/>
      <c r="AG75" s="41"/>
      <c r="AH75" s="38"/>
      <c r="AI75" s="43"/>
      <c r="AJ75" s="41"/>
      <c r="AK75" s="38">
        <f t="shared" si="5"/>
        <v>695384</v>
      </c>
      <c r="AL75" s="43"/>
    </row>
    <row r="76" spans="1:38" s="44" customFormat="1" ht="9.75" x14ac:dyDescent="0.15">
      <c r="A76" s="40"/>
      <c r="B76" s="41"/>
      <c r="C76" s="41"/>
      <c r="D76" s="41" t="s">
        <v>46</v>
      </c>
      <c r="E76" s="42"/>
      <c r="F76" s="41"/>
      <c r="G76" s="38">
        <v>0</v>
      </c>
      <c r="H76" s="43"/>
      <c r="I76" s="41"/>
      <c r="J76" s="38">
        <v>0</v>
      </c>
      <c r="K76" s="43"/>
      <c r="L76" s="41"/>
      <c r="M76" s="38">
        <v>0</v>
      </c>
      <c r="N76" s="43"/>
      <c r="O76" s="41"/>
      <c r="P76" s="38">
        <f t="shared" si="3"/>
        <v>0</v>
      </c>
      <c r="Q76" s="43"/>
      <c r="R76" s="41"/>
      <c r="S76" s="38">
        <v>0</v>
      </c>
      <c r="T76" s="43"/>
      <c r="U76" s="41"/>
      <c r="V76" s="38">
        <v>0</v>
      </c>
      <c r="W76" s="43"/>
      <c r="X76" s="41"/>
      <c r="Y76" s="38">
        <f t="shared" si="4"/>
        <v>0</v>
      </c>
      <c r="Z76" s="43"/>
      <c r="AA76" s="41"/>
      <c r="AB76" s="38">
        <v>0</v>
      </c>
      <c r="AC76" s="43"/>
      <c r="AD76" s="41"/>
      <c r="AE76" s="38">
        <v>110551</v>
      </c>
      <c r="AF76" s="43"/>
      <c r="AG76" s="41"/>
      <c r="AH76" s="38"/>
      <c r="AI76" s="43"/>
      <c r="AJ76" s="41"/>
      <c r="AK76" s="38">
        <f t="shared" si="5"/>
        <v>110551</v>
      </c>
      <c r="AL76" s="43"/>
    </row>
    <row r="77" spans="1:38" s="44" customFormat="1" ht="9.75" x14ac:dyDescent="0.15">
      <c r="A77" s="40"/>
      <c r="B77" s="41"/>
      <c r="C77" s="41"/>
      <c r="D77" s="41" t="s">
        <v>48</v>
      </c>
      <c r="E77" s="42"/>
      <c r="F77" s="41"/>
      <c r="G77" s="38">
        <v>0</v>
      </c>
      <c r="H77" s="43"/>
      <c r="I77" s="41"/>
      <c r="J77" s="38">
        <v>0</v>
      </c>
      <c r="K77" s="43"/>
      <c r="L77" s="41"/>
      <c r="M77" s="38">
        <v>0</v>
      </c>
      <c r="N77" s="43"/>
      <c r="O77" s="41"/>
      <c r="P77" s="38">
        <f t="shared" si="3"/>
        <v>0</v>
      </c>
      <c r="Q77" s="43"/>
      <c r="R77" s="41"/>
      <c r="S77" s="38">
        <v>0</v>
      </c>
      <c r="T77" s="43"/>
      <c r="U77" s="41"/>
      <c r="V77" s="38">
        <v>0</v>
      </c>
      <c r="W77" s="43"/>
      <c r="X77" s="41"/>
      <c r="Y77" s="38">
        <f t="shared" si="4"/>
        <v>0</v>
      </c>
      <c r="Z77" s="43"/>
      <c r="AA77" s="41"/>
      <c r="AB77" s="38">
        <v>0</v>
      </c>
      <c r="AC77" s="43"/>
      <c r="AD77" s="41"/>
      <c r="AE77" s="38">
        <v>1222000</v>
      </c>
      <c r="AF77" s="43"/>
      <c r="AG77" s="41"/>
      <c r="AH77" s="38"/>
      <c r="AI77" s="43"/>
      <c r="AJ77" s="41"/>
      <c r="AK77" s="38">
        <f t="shared" si="5"/>
        <v>1222000</v>
      </c>
      <c r="AL77" s="43"/>
    </row>
    <row r="78" spans="1:38" s="44" customFormat="1" ht="9.75" x14ac:dyDescent="0.15">
      <c r="A78" s="40"/>
      <c r="B78" s="41"/>
      <c r="C78" s="41"/>
      <c r="D78" s="41" t="s">
        <v>49</v>
      </c>
      <c r="E78" s="42"/>
      <c r="F78" s="41"/>
      <c r="G78" s="38">
        <v>0</v>
      </c>
      <c r="H78" s="43"/>
      <c r="I78" s="41"/>
      <c r="J78" s="38">
        <v>0</v>
      </c>
      <c r="K78" s="43"/>
      <c r="L78" s="41"/>
      <c r="M78" s="38">
        <v>0</v>
      </c>
      <c r="N78" s="43"/>
      <c r="O78" s="41"/>
      <c r="P78" s="38">
        <f t="shared" si="3"/>
        <v>0</v>
      </c>
      <c r="Q78" s="43"/>
      <c r="R78" s="41"/>
      <c r="S78" s="38">
        <v>0</v>
      </c>
      <c r="T78" s="43"/>
      <c r="U78" s="41"/>
      <c r="V78" s="38">
        <v>0</v>
      </c>
      <c r="W78" s="43"/>
      <c r="X78" s="41"/>
      <c r="Y78" s="38">
        <f t="shared" si="4"/>
        <v>0</v>
      </c>
      <c r="Z78" s="43"/>
      <c r="AA78" s="41"/>
      <c r="AB78" s="38">
        <v>0</v>
      </c>
      <c r="AC78" s="43"/>
      <c r="AD78" s="41"/>
      <c r="AE78" s="38">
        <v>265000</v>
      </c>
      <c r="AF78" s="43"/>
      <c r="AG78" s="41"/>
      <c r="AH78" s="38"/>
      <c r="AI78" s="43"/>
      <c r="AJ78" s="41"/>
      <c r="AK78" s="38">
        <f t="shared" si="5"/>
        <v>265000</v>
      </c>
      <c r="AL78" s="43"/>
    </row>
    <row r="79" spans="1:38" s="44" customFormat="1" ht="9.75" x14ac:dyDescent="0.15">
      <c r="A79" s="40"/>
      <c r="B79" s="41"/>
      <c r="C79" s="41"/>
      <c r="D79" s="41" t="s">
        <v>53</v>
      </c>
      <c r="E79" s="42"/>
      <c r="F79" s="41"/>
      <c r="G79" s="38">
        <v>0</v>
      </c>
      <c r="H79" s="43"/>
      <c r="I79" s="41"/>
      <c r="J79" s="38">
        <v>0</v>
      </c>
      <c r="K79" s="43"/>
      <c r="L79" s="41"/>
      <c r="M79" s="38">
        <v>0</v>
      </c>
      <c r="N79" s="43"/>
      <c r="O79" s="41"/>
      <c r="P79" s="38">
        <f t="shared" si="3"/>
        <v>0</v>
      </c>
      <c r="Q79" s="43"/>
      <c r="R79" s="41"/>
      <c r="S79" s="38">
        <v>0</v>
      </c>
      <c r="T79" s="43"/>
      <c r="U79" s="41"/>
      <c r="V79" s="38">
        <v>0</v>
      </c>
      <c r="W79" s="43"/>
      <c r="X79" s="41"/>
      <c r="Y79" s="38">
        <f t="shared" si="4"/>
        <v>0</v>
      </c>
      <c r="Z79" s="43"/>
      <c r="AA79" s="41"/>
      <c r="AB79" s="38">
        <v>0</v>
      </c>
      <c r="AC79" s="43"/>
      <c r="AD79" s="41"/>
      <c r="AE79" s="38">
        <v>0</v>
      </c>
      <c r="AF79" s="43"/>
      <c r="AG79" s="41"/>
      <c r="AH79" s="38"/>
      <c r="AI79" s="43"/>
      <c r="AJ79" s="41"/>
      <c r="AK79" s="38">
        <f t="shared" si="5"/>
        <v>0</v>
      </c>
      <c r="AL79" s="43"/>
    </row>
    <row r="80" spans="1:38" s="44" customFormat="1" ht="9.75" x14ac:dyDescent="0.15">
      <c r="A80" s="40"/>
      <c r="B80" s="41"/>
      <c r="C80" s="41"/>
      <c r="D80" s="41" t="s">
        <v>50</v>
      </c>
      <c r="E80" s="42"/>
      <c r="F80" s="41"/>
      <c r="G80" s="38">
        <v>0</v>
      </c>
      <c r="H80" s="43"/>
      <c r="I80" s="41"/>
      <c r="J80" s="38">
        <v>0</v>
      </c>
      <c r="K80" s="43"/>
      <c r="L80" s="41"/>
      <c r="M80" s="38">
        <v>0</v>
      </c>
      <c r="N80" s="43"/>
      <c r="O80" s="41"/>
      <c r="P80" s="38">
        <f t="shared" si="3"/>
        <v>0</v>
      </c>
      <c r="Q80" s="43"/>
      <c r="R80" s="41"/>
      <c r="S80" s="38">
        <v>0</v>
      </c>
      <c r="T80" s="43"/>
      <c r="U80" s="41"/>
      <c r="V80" s="38">
        <v>0</v>
      </c>
      <c r="W80" s="43"/>
      <c r="X80" s="41"/>
      <c r="Y80" s="38">
        <f t="shared" si="4"/>
        <v>0</v>
      </c>
      <c r="Z80" s="43"/>
      <c r="AA80" s="41"/>
      <c r="AB80" s="38">
        <v>0</v>
      </c>
      <c r="AC80" s="43"/>
      <c r="AD80" s="41"/>
      <c r="AE80" s="38">
        <v>250790</v>
      </c>
      <c r="AF80" s="43"/>
      <c r="AG80" s="41"/>
      <c r="AH80" s="38"/>
      <c r="AI80" s="43"/>
      <c r="AJ80" s="41"/>
      <c r="AK80" s="38">
        <f t="shared" si="5"/>
        <v>250790</v>
      </c>
      <c r="AL80" s="43"/>
    </row>
    <row r="81" spans="1:38" s="44" customFormat="1" ht="9.75" x14ac:dyDescent="0.15">
      <c r="A81" s="40"/>
      <c r="B81" s="41"/>
      <c r="C81" s="41"/>
      <c r="D81" s="41" t="s">
        <v>52</v>
      </c>
      <c r="E81" s="42"/>
      <c r="F81" s="41"/>
      <c r="G81" s="38">
        <v>0</v>
      </c>
      <c r="H81" s="43"/>
      <c r="I81" s="41"/>
      <c r="J81" s="38">
        <v>0</v>
      </c>
      <c r="K81" s="43"/>
      <c r="L81" s="41"/>
      <c r="M81" s="38">
        <v>0</v>
      </c>
      <c r="N81" s="43"/>
      <c r="O81" s="41"/>
      <c r="P81" s="38">
        <f t="shared" si="3"/>
        <v>0</v>
      </c>
      <c r="Q81" s="43"/>
      <c r="R81" s="41"/>
      <c r="S81" s="38">
        <v>0</v>
      </c>
      <c r="T81" s="43"/>
      <c r="U81" s="41"/>
      <c r="V81" s="38">
        <v>0</v>
      </c>
      <c r="W81" s="43"/>
      <c r="X81" s="41"/>
      <c r="Y81" s="38">
        <f t="shared" si="4"/>
        <v>0</v>
      </c>
      <c r="Z81" s="43"/>
      <c r="AA81" s="41"/>
      <c r="AB81" s="38">
        <v>0</v>
      </c>
      <c r="AC81" s="43"/>
      <c r="AD81" s="41"/>
      <c r="AE81" s="38">
        <v>1650</v>
      </c>
      <c r="AF81" s="43"/>
      <c r="AG81" s="41"/>
      <c r="AH81" s="38"/>
      <c r="AI81" s="43"/>
      <c r="AJ81" s="41"/>
      <c r="AK81" s="38">
        <f t="shared" si="5"/>
        <v>1650</v>
      </c>
      <c r="AL81" s="43"/>
    </row>
    <row r="82" spans="1:38" s="44" customFormat="1" ht="9.75" x14ac:dyDescent="0.15">
      <c r="A82" s="40"/>
      <c r="B82" s="41"/>
      <c r="C82" s="41"/>
      <c r="D82" s="41" t="s">
        <v>58</v>
      </c>
      <c r="E82" s="42"/>
      <c r="F82" s="41"/>
      <c r="G82" s="38">
        <v>0</v>
      </c>
      <c r="H82" s="43"/>
      <c r="I82" s="41"/>
      <c r="J82" s="38">
        <v>0</v>
      </c>
      <c r="K82" s="43"/>
      <c r="L82" s="41"/>
      <c r="M82" s="38">
        <v>0</v>
      </c>
      <c r="N82" s="43"/>
      <c r="O82" s="41"/>
      <c r="P82" s="38">
        <f t="shared" si="3"/>
        <v>0</v>
      </c>
      <c r="Q82" s="43"/>
      <c r="R82" s="41"/>
      <c r="S82" s="38">
        <v>0</v>
      </c>
      <c r="T82" s="43"/>
      <c r="U82" s="41"/>
      <c r="V82" s="38">
        <v>0</v>
      </c>
      <c r="W82" s="43"/>
      <c r="X82" s="41"/>
      <c r="Y82" s="38">
        <f t="shared" si="4"/>
        <v>0</v>
      </c>
      <c r="Z82" s="43"/>
      <c r="AA82" s="41"/>
      <c r="AB82" s="38">
        <v>0</v>
      </c>
      <c r="AC82" s="43"/>
      <c r="AD82" s="41"/>
      <c r="AE82" s="38">
        <v>86301</v>
      </c>
      <c r="AF82" s="43"/>
      <c r="AG82" s="41"/>
      <c r="AH82" s="38"/>
      <c r="AI82" s="43"/>
      <c r="AJ82" s="41"/>
      <c r="AK82" s="38">
        <f t="shared" si="5"/>
        <v>86301</v>
      </c>
      <c r="AL82" s="43"/>
    </row>
    <row r="83" spans="1:38" s="44" customFormat="1" ht="9.75" x14ac:dyDescent="0.15">
      <c r="A83" s="40"/>
      <c r="B83" s="41"/>
      <c r="C83" s="41"/>
      <c r="D83" s="41" t="s">
        <v>55</v>
      </c>
      <c r="E83" s="42"/>
      <c r="F83" s="41"/>
      <c r="G83" s="38">
        <v>0</v>
      </c>
      <c r="H83" s="43"/>
      <c r="I83" s="41"/>
      <c r="J83" s="38">
        <v>0</v>
      </c>
      <c r="K83" s="43"/>
      <c r="L83" s="41"/>
      <c r="M83" s="38">
        <v>0</v>
      </c>
      <c r="N83" s="43"/>
      <c r="O83" s="41"/>
      <c r="P83" s="38">
        <f t="shared" si="3"/>
        <v>0</v>
      </c>
      <c r="Q83" s="43"/>
      <c r="R83" s="41"/>
      <c r="S83" s="38">
        <v>0</v>
      </c>
      <c r="T83" s="43"/>
      <c r="U83" s="41"/>
      <c r="V83" s="38">
        <v>0</v>
      </c>
      <c r="W83" s="43"/>
      <c r="X83" s="41"/>
      <c r="Y83" s="38">
        <f t="shared" si="4"/>
        <v>0</v>
      </c>
      <c r="Z83" s="43"/>
      <c r="AA83" s="41"/>
      <c r="AB83" s="38">
        <v>0</v>
      </c>
      <c r="AC83" s="43"/>
      <c r="AD83" s="41"/>
      <c r="AE83" s="38">
        <v>10000</v>
      </c>
      <c r="AF83" s="43"/>
      <c r="AG83" s="41"/>
      <c r="AH83" s="38"/>
      <c r="AI83" s="43"/>
      <c r="AJ83" s="41"/>
      <c r="AK83" s="38">
        <f t="shared" si="5"/>
        <v>10000</v>
      </c>
      <c r="AL83" s="43"/>
    </row>
    <row r="84" spans="1:38" s="44" customFormat="1" ht="9.75" x14ac:dyDescent="0.15">
      <c r="A84" s="40"/>
      <c r="B84" s="41"/>
      <c r="C84" s="41" t="s">
        <v>59</v>
      </c>
      <c r="D84" s="41"/>
      <c r="E84" s="42"/>
      <c r="F84" s="41"/>
      <c r="G84" s="38">
        <f>SUM(G31,G61)</f>
        <v>108000000</v>
      </c>
      <c r="H84" s="43"/>
      <c r="I84" s="41"/>
      <c r="J84" s="38">
        <f>SUM(J31,J61)</f>
        <v>17282943</v>
      </c>
      <c r="K84" s="43"/>
      <c r="L84" s="41"/>
      <c r="M84" s="38">
        <f>SUM(M61,M31)</f>
        <v>27371196</v>
      </c>
      <c r="N84" s="43"/>
      <c r="O84" s="41"/>
      <c r="P84" s="38">
        <f t="shared" si="3"/>
        <v>152654139</v>
      </c>
      <c r="Q84" s="43"/>
      <c r="R84" s="41"/>
      <c r="S84" s="38">
        <f>SUM(S31,S61)</f>
        <v>75646926</v>
      </c>
      <c r="T84" s="43"/>
      <c r="U84" s="41"/>
      <c r="V84" s="38">
        <v>0</v>
      </c>
      <c r="W84" s="43"/>
      <c r="X84" s="41"/>
      <c r="Y84" s="38">
        <f t="shared" si="4"/>
        <v>228301065</v>
      </c>
      <c r="Z84" s="43"/>
      <c r="AA84" s="41"/>
      <c r="AB84" s="38">
        <v>0</v>
      </c>
      <c r="AC84" s="43"/>
      <c r="AD84" s="41"/>
      <c r="AE84" s="38">
        <f>SUM(AE31,AE61)</f>
        <v>12285052</v>
      </c>
      <c r="AF84" s="43"/>
      <c r="AG84" s="41"/>
      <c r="AH84" s="38"/>
      <c r="AI84" s="43"/>
      <c r="AJ84" s="41"/>
      <c r="AK84" s="38">
        <f t="shared" si="5"/>
        <v>240586117</v>
      </c>
      <c r="AL84" s="43"/>
    </row>
    <row r="85" spans="1:38" s="44" customFormat="1" ht="9.75" x14ac:dyDescent="0.15">
      <c r="A85" s="40"/>
      <c r="B85" s="41"/>
      <c r="C85" s="41" t="s">
        <v>60</v>
      </c>
      <c r="D85" s="41"/>
      <c r="E85" s="42"/>
      <c r="F85" s="41"/>
      <c r="G85" s="38">
        <f>G29-G84</f>
        <v>0</v>
      </c>
      <c r="H85" s="43"/>
      <c r="I85" s="41"/>
      <c r="J85" s="38">
        <f>J29-J84</f>
        <v>-6960943</v>
      </c>
      <c r="K85" s="43"/>
      <c r="L85" s="41"/>
      <c r="M85" s="38">
        <f>M29-M84</f>
        <v>-10151196</v>
      </c>
      <c r="N85" s="43"/>
      <c r="O85" s="41"/>
      <c r="P85" s="38">
        <f t="shared" si="3"/>
        <v>-17112139</v>
      </c>
      <c r="Q85" s="43"/>
      <c r="R85" s="41"/>
      <c r="S85" s="38">
        <f>S29-S84</f>
        <v>0</v>
      </c>
      <c r="T85" s="43"/>
      <c r="U85" s="41"/>
      <c r="V85" s="38">
        <v>0</v>
      </c>
      <c r="W85" s="43"/>
      <c r="X85" s="41"/>
      <c r="Y85" s="38">
        <f t="shared" si="4"/>
        <v>-17112139</v>
      </c>
      <c r="Z85" s="43"/>
      <c r="AA85" s="41"/>
      <c r="AB85" s="38">
        <v>0</v>
      </c>
      <c r="AC85" s="43"/>
      <c r="AD85" s="41"/>
      <c r="AE85" s="38">
        <f>AE29-AE84</f>
        <v>14233022</v>
      </c>
      <c r="AF85" s="43"/>
      <c r="AG85" s="41"/>
      <c r="AH85" s="38"/>
      <c r="AI85" s="43"/>
      <c r="AJ85" s="41"/>
      <c r="AK85" s="38">
        <f t="shared" si="5"/>
        <v>-2879117</v>
      </c>
      <c r="AL85" s="43"/>
    </row>
    <row r="86" spans="1:38" s="44" customFormat="1" ht="9.75" x14ac:dyDescent="0.15">
      <c r="A86" s="40"/>
      <c r="B86" s="41"/>
      <c r="C86" s="41" t="s">
        <v>61</v>
      </c>
      <c r="D86" s="41"/>
      <c r="E86" s="42"/>
      <c r="F86" s="41"/>
      <c r="G86" s="38">
        <v>0</v>
      </c>
      <c r="H86" s="43"/>
      <c r="I86" s="41"/>
      <c r="J86" s="38">
        <v>0</v>
      </c>
      <c r="K86" s="43"/>
      <c r="L86" s="41"/>
      <c r="M86" s="38">
        <v>0</v>
      </c>
      <c r="N86" s="43"/>
      <c r="O86" s="41"/>
      <c r="P86" s="38">
        <f t="shared" si="3"/>
        <v>0</v>
      </c>
      <c r="Q86" s="43"/>
      <c r="R86" s="41"/>
      <c r="S86" s="38">
        <v>0</v>
      </c>
      <c r="T86" s="43"/>
      <c r="U86" s="41"/>
      <c r="V86" s="38">
        <v>0</v>
      </c>
      <c r="W86" s="43"/>
      <c r="X86" s="41"/>
      <c r="Y86" s="38">
        <f t="shared" si="4"/>
        <v>0</v>
      </c>
      <c r="Z86" s="43"/>
      <c r="AA86" s="41"/>
      <c r="AB86" s="38">
        <v>0</v>
      </c>
      <c r="AC86" s="43"/>
      <c r="AD86" s="41"/>
      <c r="AE86" s="38">
        <v>0</v>
      </c>
      <c r="AF86" s="43"/>
      <c r="AG86" s="41"/>
      <c r="AH86" s="38"/>
      <c r="AI86" s="43"/>
      <c r="AJ86" s="41"/>
      <c r="AK86" s="38">
        <f t="shared" si="5"/>
        <v>0</v>
      </c>
      <c r="AL86" s="43"/>
    </row>
    <row r="87" spans="1:38" s="44" customFormat="1" ht="9.75" x14ac:dyDescent="0.15">
      <c r="A87" s="40"/>
      <c r="B87" s="41"/>
      <c r="C87" s="41" t="s">
        <v>62</v>
      </c>
      <c r="D87" s="41"/>
      <c r="E87" s="42"/>
      <c r="F87" s="41"/>
      <c r="G87" s="38">
        <v>0</v>
      </c>
      <c r="H87" s="43"/>
      <c r="I87" s="41"/>
      <c r="J87" s="38">
        <v>0</v>
      </c>
      <c r="K87" s="43"/>
      <c r="L87" s="41"/>
      <c r="M87" s="38">
        <v>0</v>
      </c>
      <c r="N87" s="43"/>
      <c r="O87" s="41"/>
      <c r="P87" s="38">
        <f t="shared" si="3"/>
        <v>0</v>
      </c>
      <c r="Q87" s="43"/>
      <c r="R87" s="41"/>
      <c r="S87" s="38">
        <v>0</v>
      </c>
      <c r="T87" s="43"/>
      <c r="U87" s="41"/>
      <c r="V87" s="38">
        <v>0</v>
      </c>
      <c r="W87" s="43"/>
      <c r="X87" s="41"/>
      <c r="Y87" s="38">
        <f t="shared" si="4"/>
        <v>0</v>
      </c>
      <c r="Z87" s="43"/>
      <c r="AA87" s="41"/>
      <c r="AB87" s="38">
        <v>0</v>
      </c>
      <c r="AC87" s="43"/>
      <c r="AD87" s="41"/>
      <c r="AE87" s="38">
        <v>0</v>
      </c>
      <c r="AF87" s="43"/>
      <c r="AG87" s="41"/>
      <c r="AH87" s="38"/>
      <c r="AI87" s="43"/>
      <c r="AJ87" s="41"/>
      <c r="AK87" s="38">
        <f t="shared" si="5"/>
        <v>0</v>
      </c>
      <c r="AL87" s="43"/>
    </row>
    <row r="88" spans="1:38" s="44" customFormat="1" ht="9.75" x14ac:dyDescent="0.15">
      <c r="A88" s="40"/>
      <c r="B88" s="41"/>
      <c r="C88" s="41" t="s">
        <v>63</v>
      </c>
      <c r="D88" s="41"/>
      <c r="E88" s="42"/>
      <c r="F88" s="41"/>
      <c r="G88" s="38">
        <v>0</v>
      </c>
      <c r="H88" s="43"/>
      <c r="I88" s="41"/>
      <c r="J88" s="38">
        <v>0</v>
      </c>
      <c r="K88" s="43"/>
      <c r="L88" s="41"/>
      <c r="M88" s="38">
        <v>0</v>
      </c>
      <c r="N88" s="43"/>
      <c r="O88" s="41"/>
      <c r="P88" s="38">
        <f t="shared" si="3"/>
        <v>0</v>
      </c>
      <c r="Q88" s="43"/>
      <c r="R88" s="41"/>
      <c r="S88" s="38">
        <v>0</v>
      </c>
      <c r="T88" s="43"/>
      <c r="U88" s="41"/>
      <c r="V88" s="38">
        <v>0</v>
      </c>
      <c r="W88" s="43"/>
      <c r="X88" s="41"/>
      <c r="Y88" s="38">
        <f t="shared" si="4"/>
        <v>0</v>
      </c>
      <c r="Z88" s="43"/>
      <c r="AA88" s="41"/>
      <c r="AB88" s="38">
        <v>0</v>
      </c>
      <c r="AC88" s="43"/>
      <c r="AD88" s="41"/>
      <c r="AE88" s="38">
        <v>0</v>
      </c>
      <c r="AF88" s="43"/>
      <c r="AG88" s="41"/>
      <c r="AH88" s="38"/>
      <c r="AI88" s="43"/>
      <c r="AJ88" s="41"/>
      <c r="AK88" s="38">
        <f t="shared" si="5"/>
        <v>0</v>
      </c>
      <c r="AL88" s="43"/>
    </row>
    <row r="89" spans="1:38" s="44" customFormat="1" ht="9.75" x14ac:dyDescent="0.15">
      <c r="A89" s="40"/>
      <c r="B89" s="41"/>
      <c r="C89" s="41" t="s">
        <v>64</v>
      </c>
      <c r="D89" s="41"/>
      <c r="E89" s="42"/>
      <c r="F89" s="41"/>
      <c r="G89" s="38">
        <v>0</v>
      </c>
      <c r="H89" s="43"/>
      <c r="I89" s="41"/>
      <c r="J89" s="38">
        <v>0</v>
      </c>
      <c r="K89" s="43"/>
      <c r="L89" s="41"/>
      <c r="M89" s="38">
        <v>0</v>
      </c>
      <c r="N89" s="43"/>
      <c r="O89" s="41"/>
      <c r="P89" s="38">
        <f t="shared" si="3"/>
        <v>0</v>
      </c>
      <c r="Q89" s="43"/>
      <c r="R89" s="41"/>
      <c r="S89" s="38">
        <v>0</v>
      </c>
      <c r="T89" s="43"/>
      <c r="U89" s="41"/>
      <c r="V89" s="38">
        <v>0</v>
      </c>
      <c r="W89" s="43"/>
      <c r="X89" s="41"/>
      <c r="Y89" s="38">
        <f t="shared" si="4"/>
        <v>0</v>
      </c>
      <c r="Z89" s="43"/>
      <c r="AA89" s="41"/>
      <c r="AB89" s="38">
        <v>0</v>
      </c>
      <c r="AC89" s="43"/>
      <c r="AD89" s="41"/>
      <c r="AE89" s="38">
        <v>0</v>
      </c>
      <c r="AF89" s="43"/>
      <c r="AG89" s="41"/>
      <c r="AH89" s="38"/>
      <c r="AI89" s="43"/>
      <c r="AJ89" s="41"/>
      <c r="AK89" s="38">
        <f t="shared" si="5"/>
        <v>0</v>
      </c>
      <c r="AL89" s="43"/>
    </row>
    <row r="90" spans="1:38" s="44" customFormat="1" ht="9.75" x14ac:dyDescent="0.15">
      <c r="A90" s="40"/>
      <c r="B90" s="41" t="s">
        <v>65</v>
      </c>
      <c r="C90" s="41"/>
      <c r="D90" s="41"/>
      <c r="E90" s="42"/>
      <c r="F90" s="41"/>
      <c r="G90" s="38">
        <f>SUM(G85:G89)</f>
        <v>0</v>
      </c>
      <c r="H90" s="43"/>
      <c r="I90" s="41"/>
      <c r="J90" s="38">
        <f>SUM(J85:J89)</f>
        <v>-6960943</v>
      </c>
      <c r="K90" s="43"/>
      <c r="L90" s="41"/>
      <c r="M90" s="38">
        <f>SUM(M85:M89)</f>
        <v>-10151196</v>
      </c>
      <c r="N90" s="43"/>
      <c r="O90" s="41"/>
      <c r="P90" s="38">
        <f t="shared" si="3"/>
        <v>-17112139</v>
      </c>
      <c r="Q90" s="43"/>
      <c r="R90" s="41"/>
      <c r="S90" s="38">
        <f>SUM(S85:S89)</f>
        <v>0</v>
      </c>
      <c r="T90" s="43"/>
      <c r="U90" s="41"/>
      <c r="V90" s="38">
        <v>0</v>
      </c>
      <c r="W90" s="43"/>
      <c r="X90" s="41"/>
      <c r="Y90" s="38">
        <f t="shared" si="4"/>
        <v>-17112139</v>
      </c>
      <c r="Z90" s="43"/>
      <c r="AA90" s="41"/>
      <c r="AB90" s="38">
        <v>0</v>
      </c>
      <c r="AC90" s="43"/>
      <c r="AD90" s="41"/>
      <c r="AE90" s="38">
        <f>SUM(AE85:AE89)</f>
        <v>14233022</v>
      </c>
      <c r="AF90" s="43"/>
      <c r="AG90" s="41"/>
      <c r="AH90" s="38"/>
      <c r="AI90" s="43"/>
      <c r="AJ90" s="41"/>
      <c r="AK90" s="38">
        <f t="shared" si="5"/>
        <v>-2879117</v>
      </c>
      <c r="AL90" s="43"/>
    </row>
    <row r="91" spans="1:38" s="44" customFormat="1" ht="9.75" x14ac:dyDescent="0.15">
      <c r="A91" s="40" t="s">
        <v>66</v>
      </c>
      <c r="B91" s="41"/>
      <c r="C91" s="41"/>
      <c r="D91" s="41"/>
      <c r="E91" s="42"/>
      <c r="F91" s="41"/>
      <c r="G91" s="38"/>
      <c r="H91" s="43"/>
      <c r="I91" s="41"/>
      <c r="J91" s="38"/>
      <c r="K91" s="43"/>
      <c r="L91" s="41"/>
      <c r="M91" s="38"/>
      <c r="N91" s="43"/>
      <c r="O91" s="41"/>
      <c r="P91" s="38"/>
      <c r="Q91" s="43"/>
      <c r="R91" s="41"/>
      <c r="S91" s="38"/>
      <c r="T91" s="43"/>
      <c r="U91" s="41"/>
      <c r="V91" s="38"/>
      <c r="W91" s="43"/>
      <c r="X91" s="41"/>
      <c r="Y91" s="38"/>
      <c r="Z91" s="43"/>
      <c r="AA91" s="41"/>
      <c r="AB91" s="38"/>
      <c r="AC91" s="43"/>
      <c r="AD91" s="41"/>
      <c r="AE91" s="38"/>
      <c r="AF91" s="43"/>
      <c r="AG91" s="41"/>
      <c r="AH91" s="38"/>
      <c r="AI91" s="43"/>
      <c r="AJ91" s="41"/>
      <c r="AK91" s="38"/>
      <c r="AL91" s="43"/>
    </row>
    <row r="92" spans="1:38" s="44" customFormat="1" ht="9.75" x14ac:dyDescent="0.15">
      <c r="A92" s="40"/>
      <c r="B92" s="41" t="s">
        <v>67</v>
      </c>
      <c r="C92" s="41"/>
      <c r="D92" s="41"/>
      <c r="E92" s="42"/>
      <c r="F92" s="41"/>
      <c r="G92" s="38"/>
      <c r="H92" s="43"/>
      <c r="I92" s="41"/>
      <c r="J92" s="38"/>
      <c r="K92" s="43"/>
      <c r="L92" s="41"/>
      <c r="M92" s="38"/>
      <c r="N92" s="43"/>
      <c r="O92" s="41"/>
      <c r="P92" s="38"/>
      <c r="Q92" s="43"/>
      <c r="R92" s="41"/>
      <c r="S92" s="38"/>
      <c r="T92" s="43"/>
      <c r="U92" s="41"/>
      <c r="V92" s="38"/>
      <c r="W92" s="43"/>
      <c r="X92" s="41"/>
      <c r="Y92" s="38"/>
      <c r="Z92" s="43"/>
      <c r="AA92" s="41"/>
      <c r="AB92" s="38"/>
      <c r="AC92" s="43"/>
      <c r="AD92" s="41"/>
      <c r="AE92" s="38"/>
      <c r="AF92" s="43"/>
      <c r="AG92" s="41"/>
      <c r="AH92" s="38"/>
      <c r="AI92" s="43"/>
      <c r="AJ92" s="41"/>
      <c r="AK92" s="38"/>
      <c r="AL92" s="43"/>
    </row>
    <row r="93" spans="1:38" s="44" customFormat="1" ht="9.75" x14ac:dyDescent="0.15">
      <c r="A93" s="40"/>
      <c r="B93" s="41"/>
      <c r="C93" s="41" t="s">
        <v>68</v>
      </c>
      <c r="D93" s="41"/>
      <c r="E93" s="42"/>
      <c r="F93" s="41"/>
      <c r="G93" s="38">
        <v>0</v>
      </c>
      <c r="H93" s="43"/>
      <c r="I93" s="41"/>
      <c r="J93" s="38">
        <v>0</v>
      </c>
      <c r="K93" s="43"/>
      <c r="L93" s="41"/>
      <c r="M93" s="38">
        <v>0</v>
      </c>
      <c r="N93" s="43"/>
      <c r="O93" s="41"/>
      <c r="P93" s="38">
        <f>G93+J93+M93</f>
        <v>0</v>
      </c>
      <c r="Q93" s="43"/>
      <c r="R93" s="41"/>
      <c r="S93" s="38">
        <v>0</v>
      </c>
      <c r="T93" s="43"/>
      <c r="U93" s="41"/>
      <c r="V93" s="38">
        <v>0</v>
      </c>
      <c r="W93" s="43"/>
      <c r="X93" s="41"/>
      <c r="Y93" s="38">
        <f>P93+S93+V93</f>
        <v>0</v>
      </c>
      <c r="Z93" s="43"/>
      <c r="AA93" s="41"/>
      <c r="AB93" s="38">
        <v>0</v>
      </c>
      <c r="AC93" s="43"/>
      <c r="AD93" s="41"/>
      <c r="AE93" s="38">
        <v>0</v>
      </c>
      <c r="AF93" s="43"/>
      <c r="AG93" s="41"/>
      <c r="AH93" s="38"/>
      <c r="AI93" s="43"/>
      <c r="AJ93" s="41"/>
      <c r="AK93" s="38">
        <f>SUM(Y93, AB93, AE93, AH93)</f>
        <v>0</v>
      </c>
      <c r="AL93" s="43"/>
    </row>
    <row r="94" spans="1:38" s="44" customFormat="1" ht="9.75" x14ac:dyDescent="0.15">
      <c r="A94" s="40"/>
      <c r="B94" s="41"/>
      <c r="C94" s="41"/>
      <c r="D94" s="41" t="s">
        <v>68</v>
      </c>
      <c r="E94" s="42"/>
      <c r="F94" s="41"/>
      <c r="G94" s="38">
        <v>0</v>
      </c>
      <c r="H94" s="43"/>
      <c r="I94" s="41"/>
      <c r="J94" s="38">
        <v>0</v>
      </c>
      <c r="K94" s="43"/>
      <c r="L94" s="41"/>
      <c r="M94" s="38">
        <v>0</v>
      </c>
      <c r="N94" s="43"/>
      <c r="O94" s="41"/>
      <c r="P94" s="38">
        <f>G94+J94+M94</f>
        <v>0</v>
      </c>
      <c r="Q94" s="43"/>
      <c r="R94" s="41"/>
      <c r="S94" s="38">
        <v>0</v>
      </c>
      <c r="T94" s="43"/>
      <c r="U94" s="41"/>
      <c r="V94" s="38">
        <v>0</v>
      </c>
      <c r="W94" s="43"/>
      <c r="X94" s="41"/>
      <c r="Y94" s="38">
        <f>P94+S94+V94</f>
        <v>0</v>
      </c>
      <c r="Z94" s="43"/>
      <c r="AA94" s="41"/>
      <c r="AB94" s="38">
        <v>0</v>
      </c>
      <c r="AC94" s="43"/>
      <c r="AD94" s="41"/>
      <c r="AE94" s="38">
        <v>0</v>
      </c>
      <c r="AF94" s="43"/>
      <c r="AG94" s="41"/>
      <c r="AH94" s="38"/>
      <c r="AI94" s="43"/>
      <c r="AJ94" s="41"/>
      <c r="AK94" s="38">
        <f>SUM(Y94, AB94, AE94, AH94)</f>
        <v>0</v>
      </c>
      <c r="AL94" s="43"/>
    </row>
    <row r="95" spans="1:38" s="44" customFormat="1" ht="9.75" x14ac:dyDescent="0.15">
      <c r="A95" s="40"/>
      <c r="B95" s="41"/>
      <c r="C95" s="41" t="s">
        <v>69</v>
      </c>
      <c r="D95" s="41"/>
      <c r="E95" s="42"/>
      <c r="F95" s="41"/>
      <c r="G95" s="38">
        <v>0</v>
      </c>
      <c r="H95" s="43"/>
      <c r="I95" s="41"/>
      <c r="J95" s="38">
        <v>0</v>
      </c>
      <c r="K95" s="43"/>
      <c r="L95" s="41"/>
      <c r="M95" s="38">
        <v>0</v>
      </c>
      <c r="N95" s="43"/>
      <c r="O95" s="41"/>
      <c r="P95" s="38">
        <f>G95+J95+M95</f>
        <v>0</v>
      </c>
      <c r="Q95" s="43"/>
      <c r="R95" s="41"/>
      <c r="S95" s="38">
        <v>0</v>
      </c>
      <c r="T95" s="43"/>
      <c r="U95" s="41"/>
      <c r="V95" s="38">
        <v>0</v>
      </c>
      <c r="W95" s="43"/>
      <c r="X95" s="41"/>
      <c r="Y95" s="38">
        <f>P95+S95+V95</f>
        <v>0</v>
      </c>
      <c r="Z95" s="43"/>
      <c r="AA95" s="41"/>
      <c r="AB95" s="38">
        <v>0</v>
      </c>
      <c r="AC95" s="43"/>
      <c r="AD95" s="41"/>
      <c r="AE95" s="38">
        <v>0</v>
      </c>
      <c r="AF95" s="43"/>
      <c r="AG95" s="41"/>
      <c r="AH95" s="38"/>
      <c r="AI95" s="43"/>
      <c r="AJ95" s="41"/>
      <c r="AK95" s="38">
        <f>SUM(Y95, AB95, AE95, AH95)</f>
        <v>0</v>
      </c>
      <c r="AL95" s="43"/>
    </row>
    <row r="96" spans="1:38" s="44" customFormat="1" ht="9.75" x14ac:dyDescent="0.15">
      <c r="A96" s="40"/>
      <c r="B96" s="41" t="s">
        <v>70</v>
      </c>
      <c r="C96" s="41"/>
      <c r="D96" s="41"/>
      <c r="E96" s="42"/>
      <c r="F96" s="41"/>
      <c r="G96" s="38"/>
      <c r="H96" s="43"/>
      <c r="I96" s="41"/>
      <c r="J96" s="38"/>
      <c r="K96" s="43"/>
      <c r="L96" s="41"/>
      <c r="M96" s="38"/>
      <c r="N96" s="43"/>
      <c r="O96" s="41"/>
      <c r="P96" s="38"/>
      <c r="Q96" s="43"/>
      <c r="R96" s="41"/>
      <c r="S96" s="38"/>
      <c r="T96" s="43"/>
      <c r="U96" s="41"/>
      <c r="V96" s="38"/>
      <c r="W96" s="43"/>
      <c r="X96" s="41"/>
      <c r="Y96" s="38"/>
      <c r="Z96" s="43"/>
      <c r="AA96" s="41"/>
      <c r="AB96" s="38"/>
      <c r="AC96" s="43"/>
      <c r="AD96" s="41"/>
      <c r="AE96" s="38"/>
      <c r="AF96" s="43"/>
      <c r="AG96" s="41"/>
      <c r="AH96" s="38"/>
      <c r="AI96" s="43"/>
      <c r="AJ96" s="41"/>
      <c r="AK96" s="38"/>
      <c r="AL96" s="43"/>
    </row>
    <row r="97" spans="1:38" s="44" customFormat="1" ht="9.75" x14ac:dyDescent="0.15">
      <c r="A97" s="40"/>
      <c r="B97" s="41"/>
      <c r="C97" s="41" t="s">
        <v>71</v>
      </c>
      <c r="D97" s="41"/>
      <c r="E97" s="42"/>
      <c r="F97" s="41"/>
      <c r="G97" s="38">
        <v>0</v>
      </c>
      <c r="H97" s="43"/>
      <c r="I97" s="41"/>
      <c r="J97" s="38">
        <v>0</v>
      </c>
      <c r="K97" s="43"/>
      <c r="L97" s="41"/>
      <c r="M97" s="38">
        <v>0</v>
      </c>
      <c r="N97" s="43"/>
      <c r="O97" s="41"/>
      <c r="P97" s="38">
        <f t="shared" ref="P97:P106" si="6">G97+J97+M97</f>
        <v>0</v>
      </c>
      <c r="Q97" s="43"/>
      <c r="R97" s="41"/>
      <c r="S97" s="38">
        <v>0</v>
      </c>
      <c r="T97" s="43"/>
      <c r="U97" s="41"/>
      <c r="V97" s="38">
        <v>0</v>
      </c>
      <c r="W97" s="43"/>
      <c r="X97" s="41"/>
      <c r="Y97" s="38">
        <f t="shared" ref="Y97:Y104" si="7">P97+S97+V97</f>
        <v>0</v>
      </c>
      <c r="Z97" s="43"/>
      <c r="AA97" s="41"/>
      <c r="AB97" s="38">
        <v>0</v>
      </c>
      <c r="AC97" s="43"/>
      <c r="AD97" s="41"/>
      <c r="AE97" s="38">
        <v>0</v>
      </c>
      <c r="AF97" s="43"/>
      <c r="AG97" s="41"/>
      <c r="AH97" s="38"/>
      <c r="AI97" s="43"/>
      <c r="AJ97" s="41"/>
      <c r="AK97" s="38">
        <f t="shared" ref="AK97:AK108" si="8">SUM(Y97, AB97, AE97, AH97)</f>
        <v>0</v>
      </c>
      <c r="AL97" s="43"/>
    </row>
    <row r="98" spans="1:38" s="44" customFormat="1" ht="9.75" x14ac:dyDescent="0.15">
      <c r="A98" s="40"/>
      <c r="B98" s="41"/>
      <c r="C98" s="41"/>
      <c r="D98" s="41" t="s">
        <v>72</v>
      </c>
      <c r="E98" s="42"/>
      <c r="F98" s="41"/>
      <c r="G98" s="38">
        <v>0</v>
      </c>
      <c r="H98" s="43"/>
      <c r="I98" s="41"/>
      <c r="J98" s="38">
        <v>0</v>
      </c>
      <c r="K98" s="43"/>
      <c r="L98" s="41"/>
      <c r="M98" s="38">
        <v>0</v>
      </c>
      <c r="N98" s="43"/>
      <c r="O98" s="41"/>
      <c r="P98" s="38">
        <f t="shared" si="6"/>
        <v>0</v>
      </c>
      <c r="Q98" s="43"/>
      <c r="R98" s="41"/>
      <c r="S98" s="38">
        <v>0</v>
      </c>
      <c r="T98" s="43"/>
      <c r="U98" s="41"/>
      <c r="V98" s="38">
        <v>0</v>
      </c>
      <c r="W98" s="43"/>
      <c r="X98" s="41"/>
      <c r="Y98" s="38">
        <f t="shared" si="7"/>
        <v>0</v>
      </c>
      <c r="Z98" s="43"/>
      <c r="AA98" s="41"/>
      <c r="AB98" s="38">
        <v>0</v>
      </c>
      <c r="AC98" s="43"/>
      <c r="AD98" s="41"/>
      <c r="AE98" s="38">
        <v>0</v>
      </c>
      <c r="AF98" s="43"/>
      <c r="AG98" s="41"/>
      <c r="AH98" s="38"/>
      <c r="AI98" s="43"/>
      <c r="AJ98" s="41"/>
      <c r="AK98" s="38">
        <f t="shared" si="8"/>
        <v>0</v>
      </c>
      <c r="AL98" s="43"/>
    </row>
    <row r="99" spans="1:38" s="44" customFormat="1" ht="9.75" x14ac:dyDescent="0.15">
      <c r="A99" s="40"/>
      <c r="B99" s="41"/>
      <c r="C99" s="41"/>
      <c r="D99" s="41" t="s">
        <v>73</v>
      </c>
      <c r="E99" s="42"/>
      <c r="F99" s="41"/>
      <c r="G99" s="38">
        <v>0</v>
      </c>
      <c r="H99" s="43"/>
      <c r="I99" s="41"/>
      <c r="J99" s="38">
        <v>0</v>
      </c>
      <c r="K99" s="43"/>
      <c r="L99" s="41"/>
      <c r="M99" s="38">
        <v>0</v>
      </c>
      <c r="N99" s="43"/>
      <c r="O99" s="41"/>
      <c r="P99" s="38">
        <f t="shared" si="6"/>
        <v>0</v>
      </c>
      <c r="Q99" s="43"/>
      <c r="R99" s="41"/>
      <c r="S99" s="38">
        <v>0</v>
      </c>
      <c r="T99" s="43"/>
      <c r="U99" s="41"/>
      <c r="V99" s="38">
        <v>0</v>
      </c>
      <c r="W99" s="43"/>
      <c r="X99" s="41"/>
      <c r="Y99" s="38">
        <f t="shared" si="7"/>
        <v>0</v>
      </c>
      <c r="Z99" s="43"/>
      <c r="AA99" s="41"/>
      <c r="AB99" s="38">
        <v>0</v>
      </c>
      <c r="AC99" s="43"/>
      <c r="AD99" s="41"/>
      <c r="AE99" s="38">
        <v>0</v>
      </c>
      <c r="AF99" s="43"/>
      <c r="AG99" s="41"/>
      <c r="AH99" s="38"/>
      <c r="AI99" s="43"/>
      <c r="AJ99" s="41"/>
      <c r="AK99" s="38">
        <f t="shared" si="8"/>
        <v>0</v>
      </c>
      <c r="AL99" s="43"/>
    </row>
    <row r="100" spans="1:38" s="44" customFormat="1" ht="9.75" x14ac:dyDescent="0.15">
      <c r="A100" s="40"/>
      <c r="B100" s="41"/>
      <c r="C100" s="41" t="s">
        <v>74</v>
      </c>
      <c r="D100" s="41"/>
      <c r="E100" s="42"/>
      <c r="F100" s="41"/>
      <c r="G100" s="38">
        <v>0</v>
      </c>
      <c r="H100" s="43"/>
      <c r="I100" s="41"/>
      <c r="J100" s="38">
        <v>0</v>
      </c>
      <c r="K100" s="43"/>
      <c r="L100" s="41"/>
      <c r="M100" s="38">
        <v>0</v>
      </c>
      <c r="N100" s="43"/>
      <c r="O100" s="41"/>
      <c r="P100" s="38">
        <f t="shared" si="6"/>
        <v>0</v>
      </c>
      <c r="Q100" s="43"/>
      <c r="R100" s="41"/>
      <c r="S100" s="38">
        <v>0</v>
      </c>
      <c r="T100" s="43"/>
      <c r="U100" s="41"/>
      <c r="V100" s="38">
        <v>0</v>
      </c>
      <c r="W100" s="43"/>
      <c r="X100" s="41"/>
      <c r="Y100" s="38">
        <f t="shared" si="7"/>
        <v>0</v>
      </c>
      <c r="Z100" s="43"/>
      <c r="AA100" s="41"/>
      <c r="AB100" s="38">
        <v>0</v>
      </c>
      <c r="AC100" s="43"/>
      <c r="AD100" s="41"/>
      <c r="AE100" s="38">
        <v>0</v>
      </c>
      <c r="AF100" s="43"/>
      <c r="AG100" s="41"/>
      <c r="AH100" s="38"/>
      <c r="AI100" s="43"/>
      <c r="AJ100" s="41"/>
      <c r="AK100" s="38">
        <f t="shared" si="8"/>
        <v>0</v>
      </c>
      <c r="AL100" s="43"/>
    </row>
    <row r="101" spans="1:38" s="44" customFormat="1" ht="9.75" x14ac:dyDescent="0.15">
      <c r="A101" s="40"/>
      <c r="B101" s="41"/>
      <c r="C101" s="41"/>
      <c r="D101" s="41" t="s">
        <v>74</v>
      </c>
      <c r="E101" s="42"/>
      <c r="F101" s="41"/>
      <c r="G101" s="38">
        <v>0</v>
      </c>
      <c r="H101" s="43"/>
      <c r="I101" s="41"/>
      <c r="J101" s="38">
        <v>0</v>
      </c>
      <c r="K101" s="43"/>
      <c r="L101" s="41"/>
      <c r="M101" s="38">
        <v>0</v>
      </c>
      <c r="N101" s="43"/>
      <c r="O101" s="41"/>
      <c r="P101" s="38">
        <f t="shared" si="6"/>
        <v>0</v>
      </c>
      <c r="Q101" s="43"/>
      <c r="R101" s="41"/>
      <c r="S101" s="38">
        <v>0</v>
      </c>
      <c r="T101" s="43"/>
      <c r="U101" s="41"/>
      <c r="V101" s="38">
        <v>0</v>
      </c>
      <c r="W101" s="43"/>
      <c r="X101" s="41"/>
      <c r="Y101" s="38">
        <f t="shared" si="7"/>
        <v>0</v>
      </c>
      <c r="Z101" s="43"/>
      <c r="AA101" s="41"/>
      <c r="AB101" s="38">
        <v>0</v>
      </c>
      <c r="AC101" s="43"/>
      <c r="AD101" s="41"/>
      <c r="AE101" s="38">
        <v>0</v>
      </c>
      <c r="AF101" s="43"/>
      <c r="AG101" s="41"/>
      <c r="AH101" s="38"/>
      <c r="AI101" s="43"/>
      <c r="AJ101" s="41"/>
      <c r="AK101" s="38">
        <f t="shared" si="8"/>
        <v>0</v>
      </c>
      <c r="AL101" s="43"/>
    </row>
    <row r="102" spans="1:38" s="44" customFormat="1" ht="9.75" x14ac:dyDescent="0.15">
      <c r="A102" s="40"/>
      <c r="B102" s="41"/>
      <c r="C102" s="41" t="s">
        <v>75</v>
      </c>
      <c r="D102" s="41"/>
      <c r="E102" s="42"/>
      <c r="F102" s="41"/>
      <c r="G102" s="38">
        <v>0</v>
      </c>
      <c r="H102" s="43"/>
      <c r="I102" s="41"/>
      <c r="J102" s="38">
        <v>0</v>
      </c>
      <c r="K102" s="43"/>
      <c r="L102" s="41"/>
      <c r="M102" s="38">
        <v>0</v>
      </c>
      <c r="N102" s="43"/>
      <c r="O102" s="41"/>
      <c r="P102" s="38">
        <f t="shared" si="6"/>
        <v>0</v>
      </c>
      <c r="Q102" s="43"/>
      <c r="R102" s="41"/>
      <c r="S102" s="38">
        <v>0</v>
      </c>
      <c r="T102" s="43"/>
      <c r="U102" s="41"/>
      <c r="V102" s="38">
        <v>0</v>
      </c>
      <c r="W102" s="43"/>
      <c r="X102" s="41"/>
      <c r="Y102" s="38">
        <f t="shared" si="7"/>
        <v>0</v>
      </c>
      <c r="Z102" s="43"/>
      <c r="AA102" s="41"/>
      <c r="AB102" s="38">
        <v>0</v>
      </c>
      <c r="AC102" s="43"/>
      <c r="AD102" s="41"/>
      <c r="AE102" s="38">
        <v>0</v>
      </c>
      <c r="AF102" s="43"/>
      <c r="AG102" s="41"/>
      <c r="AH102" s="38"/>
      <c r="AI102" s="43"/>
      <c r="AJ102" s="41"/>
      <c r="AK102" s="38">
        <f t="shared" si="8"/>
        <v>0</v>
      </c>
      <c r="AL102" s="43"/>
    </row>
    <row r="103" spans="1:38" s="44" customFormat="1" ht="9.75" x14ac:dyDescent="0.15">
      <c r="A103" s="40"/>
      <c r="B103" s="41" t="s">
        <v>76</v>
      </c>
      <c r="C103" s="41"/>
      <c r="D103" s="41"/>
      <c r="E103" s="42"/>
      <c r="F103" s="41"/>
      <c r="G103" s="38">
        <v>0</v>
      </c>
      <c r="H103" s="43"/>
      <c r="I103" s="41"/>
      <c r="J103" s="38">
        <v>0</v>
      </c>
      <c r="K103" s="43"/>
      <c r="L103" s="41"/>
      <c r="M103" s="38">
        <v>0</v>
      </c>
      <c r="N103" s="43"/>
      <c r="O103" s="41"/>
      <c r="P103" s="38">
        <f t="shared" si="6"/>
        <v>0</v>
      </c>
      <c r="Q103" s="43"/>
      <c r="R103" s="41"/>
      <c r="S103" s="38">
        <v>0</v>
      </c>
      <c r="T103" s="43"/>
      <c r="U103" s="41"/>
      <c r="V103" s="38">
        <v>0</v>
      </c>
      <c r="W103" s="43"/>
      <c r="X103" s="41"/>
      <c r="Y103" s="38">
        <f t="shared" si="7"/>
        <v>0</v>
      </c>
      <c r="Z103" s="43"/>
      <c r="AA103" s="41"/>
      <c r="AB103" s="38">
        <v>0</v>
      </c>
      <c r="AC103" s="43"/>
      <c r="AD103" s="41"/>
      <c r="AE103" s="38">
        <v>0</v>
      </c>
      <c r="AF103" s="43"/>
      <c r="AG103" s="41"/>
      <c r="AH103" s="38"/>
      <c r="AI103" s="43"/>
      <c r="AJ103" s="41"/>
      <c r="AK103" s="38">
        <f t="shared" si="8"/>
        <v>0</v>
      </c>
      <c r="AL103" s="43"/>
    </row>
    <row r="104" spans="1:38" s="44" customFormat="1" ht="9.75" x14ac:dyDescent="0.15">
      <c r="A104" s="40" t="s">
        <v>181</v>
      </c>
      <c r="B104" s="41"/>
      <c r="C104" s="41"/>
      <c r="D104" s="41"/>
      <c r="E104" s="42"/>
      <c r="F104" s="41"/>
      <c r="G104" s="38">
        <v>0</v>
      </c>
      <c r="H104" s="43"/>
      <c r="I104" s="41"/>
      <c r="J104" s="38">
        <f>SUM(J90)</f>
        <v>-6960943</v>
      </c>
      <c r="K104" s="43"/>
      <c r="L104" s="41"/>
      <c r="M104" s="38">
        <f>SUM(M90)</f>
        <v>-10151196</v>
      </c>
      <c r="N104" s="43"/>
      <c r="O104" s="41"/>
      <c r="P104" s="38">
        <f t="shared" si="6"/>
        <v>-17112139</v>
      </c>
      <c r="Q104" s="43"/>
      <c r="R104" s="41"/>
      <c r="S104" s="38">
        <f>SUM(S90)</f>
        <v>0</v>
      </c>
      <c r="T104" s="43"/>
      <c r="U104" s="41"/>
      <c r="V104" s="38">
        <v>0</v>
      </c>
      <c r="W104" s="43"/>
      <c r="X104" s="41"/>
      <c r="Y104" s="38">
        <f t="shared" si="7"/>
        <v>-17112139</v>
      </c>
      <c r="Z104" s="43"/>
      <c r="AA104" s="41"/>
      <c r="AB104" s="38">
        <v>0</v>
      </c>
      <c r="AC104" s="43"/>
      <c r="AD104" s="41"/>
      <c r="AE104" s="38">
        <f>SUM(AE90)</f>
        <v>14233022</v>
      </c>
      <c r="AF104" s="43"/>
      <c r="AG104" s="41"/>
      <c r="AH104" s="38"/>
      <c r="AI104" s="43"/>
      <c r="AJ104" s="41"/>
      <c r="AK104" s="38">
        <f t="shared" si="8"/>
        <v>-2879117</v>
      </c>
      <c r="AL104" s="43"/>
    </row>
    <row r="105" spans="1:38" s="44" customFormat="1" ht="9.75" x14ac:dyDescent="0.15">
      <c r="A105" s="40"/>
      <c r="B105" s="41" t="s">
        <v>182</v>
      </c>
      <c r="C105" s="41"/>
      <c r="D105" s="41"/>
      <c r="E105" s="42"/>
      <c r="F105" s="41"/>
      <c r="G105" s="38">
        <v>0</v>
      </c>
      <c r="H105" s="43"/>
      <c r="I105" s="41"/>
      <c r="J105" s="38">
        <v>0</v>
      </c>
      <c r="K105" s="43"/>
      <c r="L105" s="41"/>
      <c r="M105" s="38">
        <v>0</v>
      </c>
      <c r="N105" s="43"/>
      <c r="O105" s="41"/>
      <c r="P105" s="38">
        <f t="shared" si="6"/>
        <v>0</v>
      </c>
      <c r="Q105" s="43"/>
      <c r="R105" s="41"/>
      <c r="S105" s="38">
        <v>0</v>
      </c>
      <c r="T105" s="43"/>
      <c r="U105" s="41"/>
      <c r="V105" s="38">
        <v>0</v>
      </c>
      <c r="W105" s="43"/>
      <c r="X105" s="41"/>
      <c r="Y105" s="38">
        <f>P105+S105+V105 + 0</f>
        <v>0</v>
      </c>
      <c r="Z105" s="43"/>
      <c r="AA105" s="41"/>
      <c r="AB105" s="38">
        <v>0</v>
      </c>
      <c r="AC105" s="43"/>
      <c r="AD105" s="41"/>
      <c r="AE105" s="38">
        <v>0</v>
      </c>
      <c r="AF105" s="43"/>
      <c r="AG105" s="41"/>
      <c r="AH105" s="38"/>
      <c r="AI105" s="43"/>
      <c r="AJ105" s="41"/>
      <c r="AK105" s="38">
        <f t="shared" si="8"/>
        <v>0</v>
      </c>
      <c r="AL105" s="43"/>
    </row>
    <row r="106" spans="1:38" s="44" customFormat="1" ht="9.75" x14ac:dyDescent="0.15">
      <c r="A106" s="40" t="s">
        <v>77</v>
      </c>
      <c r="B106" s="41"/>
      <c r="C106" s="41"/>
      <c r="D106" s="41"/>
      <c r="E106" s="42"/>
      <c r="F106" s="41"/>
      <c r="G106" s="38">
        <f>SUM(G104:G105)</f>
        <v>0</v>
      </c>
      <c r="H106" s="43"/>
      <c r="I106" s="41"/>
      <c r="J106" s="38">
        <f>SUM(J104:J105)</f>
        <v>-6960943</v>
      </c>
      <c r="K106" s="43"/>
      <c r="L106" s="41"/>
      <c r="M106" s="38">
        <f>SUM(M104:M105)</f>
        <v>-10151196</v>
      </c>
      <c r="N106" s="43"/>
      <c r="O106" s="41"/>
      <c r="P106" s="38">
        <f t="shared" si="6"/>
        <v>-17112139</v>
      </c>
      <c r="Q106" s="43"/>
      <c r="R106" s="41"/>
      <c r="S106" s="38">
        <f>SUM(S104:S105)</f>
        <v>0</v>
      </c>
      <c r="T106" s="43"/>
      <c r="U106" s="41"/>
      <c r="V106" s="38">
        <v>0</v>
      </c>
      <c r="W106" s="43"/>
      <c r="X106" s="41"/>
      <c r="Y106" s="38">
        <f>P106+S106+V106</f>
        <v>-17112139</v>
      </c>
      <c r="Z106" s="43"/>
      <c r="AA106" s="41"/>
      <c r="AB106" s="38">
        <v>0</v>
      </c>
      <c r="AC106" s="43"/>
      <c r="AD106" s="41"/>
      <c r="AE106" s="38">
        <f>SUM(AE104:AE105)</f>
        <v>14233022</v>
      </c>
      <c r="AF106" s="43"/>
      <c r="AG106" s="41"/>
      <c r="AH106" s="38"/>
      <c r="AI106" s="43"/>
      <c r="AJ106" s="41"/>
      <c r="AK106" s="38">
        <f t="shared" si="8"/>
        <v>-2879117</v>
      </c>
      <c r="AL106" s="43"/>
    </row>
    <row r="107" spans="1:38" s="44" customFormat="1" ht="9.75" x14ac:dyDescent="0.15">
      <c r="A107" s="40" t="s">
        <v>78</v>
      </c>
      <c r="B107" s="41"/>
      <c r="C107" s="41"/>
      <c r="D107" s="41"/>
      <c r="E107" s="42"/>
      <c r="F107" s="41"/>
      <c r="G107" s="38"/>
      <c r="H107" s="43"/>
      <c r="I107" s="41"/>
      <c r="J107" s="38"/>
      <c r="K107" s="43"/>
      <c r="L107" s="41"/>
      <c r="M107" s="38"/>
      <c r="N107" s="43"/>
      <c r="O107" s="41"/>
      <c r="P107" s="38"/>
      <c r="Q107" s="43"/>
      <c r="R107" s="41"/>
      <c r="S107" s="38"/>
      <c r="T107" s="43"/>
      <c r="U107" s="41"/>
      <c r="V107" s="38"/>
      <c r="W107" s="43"/>
      <c r="X107" s="41"/>
      <c r="Y107" s="38">
        <v>30515341</v>
      </c>
      <c r="Z107" s="43"/>
      <c r="AA107" s="41"/>
      <c r="AB107" s="38">
        <v>0</v>
      </c>
      <c r="AC107" s="43"/>
      <c r="AD107" s="41"/>
      <c r="AE107" s="38">
        <v>1716293</v>
      </c>
      <c r="AF107" s="43"/>
      <c r="AG107" s="41"/>
      <c r="AH107" s="38"/>
      <c r="AI107" s="43"/>
      <c r="AJ107" s="41"/>
      <c r="AK107" s="38">
        <f t="shared" si="8"/>
        <v>32231634</v>
      </c>
      <c r="AL107" s="43"/>
    </row>
    <row r="108" spans="1:38" s="44" customFormat="1" ht="9.75" x14ac:dyDescent="0.15">
      <c r="A108" s="40" t="s">
        <v>79</v>
      </c>
      <c r="B108" s="41"/>
      <c r="C108" s="41"/>
      <c r="D108" s="41"/>
      <c r="E108" s="42"/>
      <c r="F108" s="41"/>
      <c r="G108" s="38"/>
      <c r="H108" s="43"/>
      <c r="I108" s="41"/>
      <c r="J108" s="38"/>
      <c r="K108" s="43"/>
      <c r="L108" s="41"/>
      <c r="M108" s="38"/>
      <c r="N108" s="43"/>
      <c r="O108" s="41"/>
      <c r="P108" s="38"/>
      <c r="Q108" s="43"/>
      <c r="R108" s="41"/>
      <c r="S108" s="38"/>
      <c r="T108" s="43"/>
      <c r="U108" s="41"/>
      <c r="V108" s="38"/>
      <c r="W108" s="43"/>
      <c r="X108" s="41"/>
      <c r="Y108" s="38">
        <f>Y106+Y107</f>
        <v>13403202</v>
      </c>
      <c r="Z108" s="43"/>
      <c r="AA108" s="41"/>
      <c r="AB108" s="38">
        <v>0</v>
      </c>
      <c r="AC108" s="43"/>
      <c r="AD108" s="41"/>
      <c r="AE108" s="38">
        <f>SUM(AE106+AE107)</f>
        <v>15949315</v>
      </c>
      <c r="AF108" s="43"/>
      <c r="AG108" s="41"/>
      <c r="AH108" s="38"/>
      <c r="AI108" s="43"/>
      <c r="AJ108" s="41"/>
      <c r="AK108" s="38">
        <f t="shared" si="8"/>
        <v>29352517</v>
      </c>
      <c r="AL108" s="43"/>
    </row>
    <row r="109" spans="1:38" s="44" customFormat="1" ht="9.75" x14ac:dyDescent="0.15">
      <c r="A109" s="40" t="s">
        <v>80</v>
      </c>
      <c r="B109" s="41"/>
      <c r="C109" s="41"/>
      <c r="D109" s="41"/>
      <c r="E109" s="42"/>
      <c r="F109" s="41"/>
      <c r="G109" s="38"/>
      <c r="H109" s="43"/>
      <c r="I109" s="41"/>
      <c r="J109" s="38"/>
      <c r="K109" s="43"/>
      <c r="L109" s="41"/>
      <c r="M109" s="38"/>
      <c r="N109" s="43"/>
      <c r="O109" s="41"/>
      <c r="P109" s="38"/>
      <c r="Q109" s="43"/>
      <c r="R109" s="41"/>
      <c r="S109" s="38"/>
      <c r="T109" s="43"/>
      <c r="U109" s="41"/>
      <c r="V109" s="38"/>
      <c r="W109" s="43"/>
      <c r="X109" s="41"/>
      <c r="Y109" s="38"/>
      <c r="Z109" s="43"/>
      <c r="AA109" s="41"/>
      <c r="AB109" s="38"/>
      <c r="AC109" s="43"/>
      <c r="AD109" s="41"/>
      <c r="AE109" s="38"/>
      <c r="AF109" s="43"/>
      <c r="AG109" s="41"/>
      <c r="AH109" s="38"/>
      <c r="AI109" s="43"/>
      <c r="AJ109" s="41"/>
      <c r="AK109" s="38"/>
      <c r="AL109" s="43"/>
    </row>
    <row r="110" spans="1:38" s="44" customFormat="1" ht="9.75" x14ac:dyDescent="0.15">
      <c r="A110" s="40" t="s">
        <v>81</v>
      </c>
      <c r="B110" s="41"/>
      <c r="C110" s="41"/>
      <c r="D110" s="41"/>
      <c r="E110" s="42"/>
      <c r="F110" s="41"/>
      <c r="G110" s="38"/>
      <c r="H110" s="43"/>
      <c r="I110" s="41"/>
      <c r="J110" s="38"/>
      <c r="K110" s="43"/>
      <c r="L110" s="41"/>
      <c r="M110" s="38"/>
      <c r="N110" s="43"/>
      <c r="O110" s="41"/>
      <c r="P110" s="38"/>
      <c r="Q110" s="43"/>
      <c r="R110" s="41"/>
      <c r="S110" s="38"/>
      <c r="T110" s="43"/>
      <c r="U110" s="41"/>
      <c r="V110" s="38"/>
      <c r="W110" s="43"/>
      <c r="X110" s="41"/>
      <c r="Y110" s="38"/>
      <c r="Z110" s="43"/>
      <c r="AA110" s="41"/>
      <c r="AB110" s="38"/>
      <c r="AC110" s="43"/>
      <c r="AD110" s="41"/>
      <c r="AE110" s="38"/>
      <c r="AF110" s="43"/>
      <c r="AG110" s="41"/>
      <c r="AH110" s="38"/>
      <c r="AI110" s="43"/>
      <c r="AJ110" s="41"/>
      <c r="AK110" s="38"/>
      <c r="AL110" s="43"/>
    </row>
    <row r="111" spans="1:38" s="44" customFormat="1" ht="9.75" x14ac:dyDescent="0.15">
      <c r="A111" s="40"/>
      <c r="B111" s="41" t="s">
        <v>82</v>
      </c>
      <c r="C111" s="41"/>
      <c r="D111" s="41"/>
      <c r="E111" s="42"/>
      <c r="F111" s="41"/>
      <c r="G111" s="38">
        <v>0</v>
      </c>
      <c r="H111" s="43"/>
      <c r="I111" s="41"/>
      <c r="J111" s="38">
        <v>0</v>
      </c>
      <c r="K111" s="43"/>
      <c r="L111" s="41"/>
      <c r="M111" s="38">
        <v>0</v>
      </c>
      <c r="N111" s="43"/>
      <c r="O111" s="41"/>
      <c r="P111" s="38">
        <f>G111+J111+M111</f>
        <v>0</v>
      </c>
      <c r="Q111" s="43"/>
      <c r="R111" s="41"/>
      <c r="S111" s="38">
        <v>0</v>
      </c>
      <c r="T111" s="43"/>
      <c r="U111" s="41"/>
      <c r="V111" s="38">
        <v>0</v>
      </c>
      <c r="W111" s="43"/>
      <c r="X111" s="41"/>
      <c r="Y111" s="38">
        <f>P111+S111+V111</f>
        <v>0</v>
      </c>
      <c r="Z111" s="43"/>
      <c r="AA111" s="41"/>
      <c r="AB111" s="38">
        <v>0</v>
      </c>
      <c r="AC111" s="43"/>
      <c r="AD111" s="41"/>
      <c r="AE111" s="38">
        <v>0</v>
      </c>
      <c r="AF111" s="43"/>
      <c r="AG111" s="41"/>
      <c r="AH111" s="38"/>
      <c r="AI111" s="43"/>
      <c r="AJ111" s="41"/>
      <c r="AK111" s="38">
        <f>SUM(Y111, AB111, AE111, AH111)</f>
        <v>0</v>
      </c>
      <c r="AL111" s="43"/>
    </row>
    <row r="112" spans="1:38" s="44" customFormat="1" ht="9.75" x14ac:dyDescent="0.15">
      <c r="A112" s="40" t="s">
        <v>83</v>
      </c>
      <c r="B112" s="41"/>
      <c r="C112" s="41"/>
      <c r="D112" s="41"/>
      <c r="E112" s="42"/>
      <c r="F112" s="41"/>
      <c r="G112" s="38"/>
      <c r="H112" s="43"/>
      <c r="I112" s="41"/>
      <c r="J112" s="38"/>
      <c r="K112" s="43"/>
      <c r="L112" s="41"/>
      <c r="M112" s="38"/>
      <c r="N112" s="43"/>
      <c r="O112" s="41"/>
      <c r="P112" s="38"/>
      <c r="Q112" s="43"/>
      <c r="R112" s="41"/>
      <c r="S112" s="38"/>
      <c r="T112" s="43"/>
      <c r="U112" s="41"/>
      <c r="V112" s="38"/>
      <c r="W112" s="43"/>
      <c r="X112" s="41"/>
      <c r="Y112" s="38"/>
      <c r="Z112" s="43"/>
      <c r="AA112" s="41"/>
      <c r="AB112" s="38"/>
      <c r="AC112" s="43"/>
      <c r="AD112" s="41"/>
      <c r="AE112" s="38"/>
      <c r="AF112" s="43"/>
      <c r="AG112" s="41"/>
      <c r="AH112" s="38"/>
      <c r="AI112" s="43"/>
      <c r="AJ112" s="41"/>
      <c r="AK112" s="38"/>
      <c r="AL112" s="43"/>
    </row>
    <row r="113" spans="1:38" s="44" customFormat="1" ht="9.75" x14ac:dyDescent="0.15">
      <c r="A113" s="40"/>
      <c r="B113" s="41" t="s">
        <v>84</v>
      </c>
      <c r="C113" s="41"/>
      <c r="D113" s="41"/>
      <c r="E113" s="42"/>
      <c r="F113" s="41"/>
      <c r="G113" s="38">
        <v>0</v>
      </c>
      <c r="H113" s="43"/>
      <c r="I113" s="41"/>
      <c r="J113" s="38">
        <v>0</v>
      </c>
      <c r="K113" s="43"/>
      <c r="L113" s="41"/>
      <c r="M113" s="38">
        <v>0</v>
      </c>
      <c r="N113" s="43"/>
      <c r="O113" s="41"/>
      <c r="P113" s="38">
        <f>G113+J113+M113</f>
        <v>0</v>
      </c>
      <c r="Q113" s="43"/>
      <c r="R113" s="41"/>
      <c r="S113" s="38">
        <v>0</v>
      </c>
      <c r="T113" s="43"/>
      <c r="U113" s="41"/>
      <c r="V113" s="38">
        <v>0</v>
      </c>
      <c r="W113" s="43"/>
      <c r="X113" s="41"/>
      <c r="Y113" s="38">
        <f>P113+S113+V113</f>
        <v>0</v>
      </c>
      <c r="Z113" s="43"/>
      <c r="AA113" s="41"/>
      <c r="AB113" s="38">
        <v>0</v>
      </c>
      <c r="AC113" s="43"/>
      <c r="AD113" s="41"/>
      <c r="AE113" s="38">
        <v>0</v>
      </c>
      <c r="AF113" s="43"/>
      <c r="AG113" s="41"/>
      <c r="AH113" s="38"/>
      <c r="AI113" s="43"/>
      <c r="AJ113" s="41"/>
      <c r="AK113" s="38">
        <f>SUM(Y113, AB113, AE113, AH113)</f>
        <v>0</v>
      </c>
      <c r="AL113" s="43"/>
    </row>
    <row r="114" spans="1:38" s="44" customFormat="1" ht="9.75" x14ac:dyDescent="0.15">
      <c r="A114" s="40" t="s">
        <v>85</v>
      </c>
      <c r="B114" s="41"/>
      <c r="C114" s="41"/>
      <c r="D114" s="41"/>
      <c r="E114" s="42"/>
      <c r="F114" s="41"/>
      <c r="G114" s="38">
        <v>0</v>
      </c>
      <c r="H114" s="43"/>
      <c r="I114" s="41"/>
      <c r="J114" s="38">
        <v>0</v>
      </c>
      <c r="K114" s="43"/>
      <c r="L114" s="41"/>
      <c r="M114" s="38">
        <v>0</v>
      </c>
      <c r="N114" s="43"/>
      <c r="O114" s="41"/>
      <c r="P114" s="38">
        <f>G114+J114+M114</f>
        <v>0</v>
      </c>
      <c r="Q114" s="43"/>
      <c r="R114" s="41"/>
      <c r="S114" s="38">
        <v>0</v>
      </c>
      <c r="T114" s="43"/>
      <c r="U114" s="41"/>
      <c r="V114" s="38">
        <v>0</v>
      </c>
      <c r="W114" s="43"/>
      <c r="X114" s="41"/>
      <c r="Y114" s="38">
        <f>P114+S114+V114</f>
        <v>0</v>
      </c>
      <c r="Z114" s="43"/>
      <c r="AA114" s="41"/>
      <c r="AB114" s="38">
        <v>0</v>
      </c>
      <c r="AC114" s="43"/>
      <c r="AD114" s="41"/>
      <c r="AE114" s="38">
        <v>0</v>
      </c>
      <c r="AF114" s="43"/>
      <c r="AG114" s="41"/>
      <c r="AH114" s="38"/>
      <c r="AI114" s="43"/>
      <c r="AJ114" s="41"/>
      <c r="AK114" s="38">
        <f>SUM(Y114, AB114, AE114, AH114)</f>
        <v>0</v>
      </c>
      <c r="AL114" s="43"/>
    </row>
    <row r="115" spans="1:38" s="44" customFormat="1" ht="9.75" x14ac:dyDescent="0.15">
      <c r="A115" s="40" t="s">
        <v>86</v>
      </c>
      <c r="B115" s="41"/>
      <c r="C115" s="41"/>
      <c r="D115" s="41"/>
      <c r="E115" s="42"/>
      <c r="F115" s="41"/>
      <c r="G115" s="38"/>
      <c r="H115" s="43"/>
      <c r="I115" s="41"/>
      <c r="J115" s="38"/>
      <c r="K115" s="43"/>
      <c r="L115" s="41"/>
      <c r="M115" s="38"/>
      <c r="N115" s="43"/>
      <c r="O115" s="41"/>
      <c r="P115" s="38"/>
      <c r="Q115" s="43"/>
      <c r="R115" s="41"/>
      <c r="S115" s="38"/>
      <c r="T115" s="43"/>
      <c r="U115" s="41"/>
      <c r="V115" s="38"/>
      <c r="W115" s="43"/>
      <c r="X115" s="41"/>
      <c r="Y115" s="38">
        <v>0</v>
      </c>
      <c r="Z115" s="43"/>
      <c r="AA115" s="41"/>
      <c r="AB115" s="38">
        <v>0</v>
      </c>
      <c r="AC115" s="43"/>
      <c r="AD115" s="41"/>
      <c r="AE115" s="38">
        <v>0</v>
      </c>
      <c r="AF115" s="43"/>
      <c r="AG115" s="41"/>
      <c r="AH115" s="38"/>
      <c r="AI115" s="43"/>
      <c r="AJ115" s="41"/>
      <c r="AK115" s="38">
        <f>SUM(Y115, AB115, AE115, AH115)</f>
        <v>0</v>
      </c>
      <c r="AL115" s="43"/>
    </row>
    <row r="116" spans="1:38" s="44" customFormat="1" ht="9.75" x14ac:dyDescent="0.15">
      <c r="A116" s="40" t="s">
        <v>87</v>
      </c>
      <c r="B116" s="41"/>
      <c r="C116" s="41"/>
      <c r="D116" s="41"/>
      <c r="E116" s="42"/>
      <c r="F116" s="41"/>
      <c r="G116" s="38"/>
      <c r="H116" s="43"/>
      <c r="I116" s="41"/>
      <c r="J116" s="38"/>
      <c r="K116" s="43"/>
      <c r="L116" s="41"/>
      <c r="M116" s="38"/>
      <c r="N116" s="43"/>
      <c r="O116" s="41"/>
      <c r="P116" s="38"/>
      <c r="Q116" s="43"/>
      <c r="R116" s="41"/>
      <c r="S116" s="38"/>
      <c r="T116" s="43"/>
      <c r="U116" s="41"/>
      <c r="V116" s="38"/>
      <c r="W116" s="43"/>
      <c r="X116" s="41"/>
      <c r="Y116" s="38">
        <f>Y114+Y115</f>
        <v>0</v>
      </c>
      <c r="Z116" s="43"/>
      <c r="AA116" s="41"/>
      <c r="AB116" s="38">
        <v>0</v>
      </c>
      <c r="AC116" s="43"/>
      <c r="AD116" s="41"/>
      <c r="AE116" s="38">
        <v>0</v>
      </c>
      <c r="AF116" s="43"/>
      <c r="AG116" s="41"/>
      <c r="AH116" s="38"/>
      <c r="AI116" s="43"/>
      <c r="AJ116" s="41"/>
      <c r="AK116" s="38">
        <f>SUM(Y116, AB116, AE116, AH116)</f>
        <v>0</v>
      </c>
      <c r="AL116" s="43"/>
    </row>
    <row r="117" spans="1:38" s="44" customFormat="1" ht="9.75" x14ac:dyDescent="0.15">
      <c r="A117" s="40" t="s">
        <v>88</v>
      </c>
      <c r="B117" s="41"/>
      <c r="C117" s="41"/>
      <c r="D117" s="41"/>
      <c r="E117" s="42"/>
      <c r="F117" s="41"/>
      <c r="G117" s="38"/>
      <c r="H117" s="43"/>
      <c r="I117" s="41"/>
      <c r="J117" s="38"/>
      <c r="K117" s="43"/>
      <c r="L117" s="41"/>
      <c r="M117" s="38"/>
      <c r="N117" s="43"/>
      <c r="O117" s="41"/>
      <c r="P117" s="38"/>
      <c r="Q117" s="43"/>
      <c r="R117" s="41"/>
      <c r="S117" s="38"/>
      <c r="T117" s="43"/>
      <c r="U117" s="41"/>
      <c r="V117" s="38"/>
      <c r="W117" s="43"/>
      <c r="X117" s="41"/>
      <c r="Y117" s="38">
        <f>Y108+Y116</f>
        <v>13403202</v>
      </c>
      <c r="Z117" s="43"/>
      <c r="AA117" s="41"/>
      <c r="AB117" s="38">
        <v>0</v>
      </c>
      <c r="AC117" s="43"/>
      <c r="AD117" s="41"/>
      <c r="AE117" s="38">
        <f>SUM(AE108)</f>
        <v>15949315</v>
      </c>
      <c r="AF117" s="43"/>
      <c r="AG117" s="41"/>
      <c r="AH117" s="38"/>
      <c r="AI117" s="43"/>
      <c r="AJ117" s="41"/>
      <c r="AK117" s="38">
        <f>SUM(Y117, AB117, AE117, AH117)</f>
        <v>29352517</v>
      </c>
      <c r="AL117" s="43"/>
    </row>
  </sheetData>
  <mergeCells count="14">
    <mergeCell ref="AJ6:AL8"/>
    <mergeCell ref="F7:Q7"/>
    <mergeCell ref="R7:T8"/>
    <mergeCell ref="U7:W8"/>
    <mergeCell ref="X7:Z8"/>
    <mergeCell ref="F8:H8"/>
    <mergeCell ref="I8:K8"/>
    <mergeCell ref="L8:N8"/>
    <mergeCell ref="O8:Q8"/>
    <mergeCell ref="A6:E8"/>
    <mergeCell ref="F6:Z6"/>
    <mergeCell ref="AA6:AC8"/>
    <mergeCell ref="AD6:AF8"/>
    <mergeCell ref="AG6:AI8"/>
  </mergeCells>
  <phoneticPr fontId="1"/>
  <pageMargins left="0.31496062992125984" right="0.31496062992125984" top="0.74803149606299213" bottom="0.74803149606299213" header="0.31496062992125984" footer="0.31496062992125984"/>
  <pageSetup paperSize="8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1</vt:i4>
      </vt:variant>
    </vt:vector>
  </HeadingPairs>
  <TitlesOfParts>
    <vt:vector size="5" baseType="lpstr">
      <vt:lpstr>収支予算書</vt:lpstr>
      <vt:lpstr>収支予算書(注記)</vt:lpstr>
      <vt:lpstr>収支予算書内訳表</vt:lpstr>
      <vt:lpstr>収支予算書内訳表2</vt:lpstr>
      <vt:lpstr>収支予算書!Print_Titles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NRI</dc:creator>
  <cp:lastModifiedBy>sl8</cp:lastModifiedBy>
  <cp:lastPrinted>2022-03-03T07:51:15Z</cp:lastPrinted>
  <dcterms:created xsi:type="dcterms:W3CDTF">1997-01-08T22:48:59Z</dcterms:created>
  <dcterms:modified xsi:type="dcterms:W3CDTF">2022-04-27T07:44:54Z</dcterms:modified>
</cp:coreProperties>
</file>