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8pc001\共有\理事会・総会関連\令和4年度定時総会原稿\報告第2号令和4年度収支予算について\"/>
    </mc:Choice>
  </mc:AlternateContent>
  <xr:revisionPtr revIDLastSave="0" documentId="13_ncr:1_{EE25F6E8-67B1-48D8-98E9-683FC2AC9D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収支予算書" sheetId="2" r:id="rId1"/>
    <sheet name="収支予算書(注記)" sheetId="3" r:id="rId2"/>
    <sheet name="収支予算書内訳表" sheetId="4" r:id="rId3"/>
  </sheets>
  <definedNames>
    <definedName name="_xlnm.Print_Titles" localSheetId="0">収支予算書!$1:$6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14" i="4" l="1"/>
  <c r="M103" i="4" l="1"/>
  <c r="J16" i="4"/>
  <c r="G16" i="4"/>
  <c r="J105" i="4"/>
  <c r="J114" i="4" s="1"/>
  <c r="G105" i="4"/>
  <c r="G114" i="4" s="1"/>
  <c r="H28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4" i="2"/>
  <c r="H85" i="2"/>
  <c r="H86" i="2"/>
  <c r="H87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3" i="2"/>
  <c r="H105" i="2"/>
  <c r="H106" i="2"/>
  <c r="H107" i="2"/>
  <c r="H108" i="2"/>
  <c r="H109" i="2"/>
  <c r="H110" i="2"/>
  <c r="H111" i="2"/>
  <c r="H112" i="2"/>
  <c r="F29" i="2"/>
  <c r="H29" i="2" s="1"/>
  <c r="H19" i="2"/>
  <c r="H20" i="2"/>
  <c r="H21" i="2"/>
  <c r="H22" i="2"/>
  <c r="H23" i="2"/>
  <c r="H24" i="2"/>
  <c r="H25" i="2"/>
  <c r="H26" i="2"/>
  <c r="H17" i="2"/>
  <c r="H18" i="2"/>
  <c r="F16" i="2"/>
  <c r="H16" i="2" s="1"/>
  <c r="H14" i="2"/>
  <c r="H15" i="2"/>
  <c r="H11" i="2"/>
  <c r="H12" i="2"/>
  <c r="H13" i="2"/>
  <c r="H10" i="2"/>
  <c r="F10" i="2"/>
  <c r="F27" i="2" s="1"/>
  <c r="H27" i="2" s="1"/>
  <c r="F59" i="2"/>
  <c r="H59" i="2" s="1"/>
  <c r="G27" i="2"/>
  <c r="M38" i="4"/>
  <c r="G29" i="4"/>
  <c r="M16" i="4"/>
  <c r="J83" i="4"/>
  <c r="J59" i="4"/>
  <c r="F82" i="2" l="1"/>
  <c r="F83" i="2"/>
  <c r="F88" i="2" s="1"/>
  <c r="H82" i="2"/>
  <c r="M78" i="4"/>
  <c r="G83" i="4"/>
  <c r="M113" i="4"/>
  <c r="M112" i="4"/>
  <c r="M111" i="4"/>
  <c r="M110" i="4"/>
  <c r="M108" i="4"/>
  <c r="M105" i="4"/>
  <c r="M104" i="4"/>
  <c r="M102" i="4"/>
  <c r="M101" i="4"/>
  <c r="M100" i="4"/>
  <c r="M99" i="4"/>
  <c r="M98" i="4"/>
  <c r="M97" i="4"/>
  <c r="M96" i="4"/>
  <c r="M94" i="4"/>
  <c r="M93" i="4"/>
  <c r="M92" i="4"/>
  <c r="M88" i="4"/>
  <c r="M87" i="4"/>
  <c r="M86" i="4"/>
  <c r="M85" i="4"/>
  <c r="M82" i="4"/>
  <c r="M81" i="4"/>
  <c r="M80" i="4"/>
  <c r="M79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7" i="4"/>
  <c r="M36" i="4"/>
  <c r="M35" i="4"/>
  <c r="M34" i="4"/>
  <c r="M33" i="4"/>
  <c r="M32" i="4"/>
  <c r="M31" i="4"/>
  <c r="M30" i="4"/>
  <c r="M29" i="4"/>
  <c r="M26" i="4"/>
  <c r="M25" i="4"/>
  <c r="M24" i="4"/>
  <c r="M23" i="4"/>
  <c r="M22" i="4"/>
  <c r="M21" i="4"/>
  <c r="M20" i="4"/>
  <c r="M19" i="4"/>
  <c r="M18" i="4"/>
  <c r="M17" i="4"/>
  <c r="M15" i="4"/>
  <c r="M14" i="4"/>
  <c r="M13" i="4"/>
  <c r="M12" i="4"/>
  <c r="M11" i="4"/>
  <c r="J10" i="4"/>
  <c r="J27" i="4" s="1"/>
  <c r="J84" i="4" s="1"/>
  <c r="J89" i="4" s="1"/>
  <c r="G10" i="4"/>
  <c r="H83" i="2" l="1"/>
  <c r="H88" i="2"/>
  <c r="F102" i="2"/>
  <c r="M10" i="4"/>
  <c r="G27" i="4"/>
  <c r="M83" i="4"/>
  <c r="M27" i="4" l="1"/>
  <c r="G84" i="4"/>
  <c r="H102" i="2"/>
  <c r="F104" i="2"/>
  <c r="G89" i="4" l="1"/>
  <c r="M89" i="4" s="1"/>
  <c r="M84" i="4"/>
  <c r="H104" i="2"/>
  <c r="F113" i="2"/>
  <c r="H113" i="2" s="1"/>
</calcChain>
</file>

<file path=xl/sharedStrings.xml><?xml version="1.0" encoding="utf-8"?>
<sst xmlns="http://schemas.openxmlformats.org/spreadsheetml/2006/main" count="265" uniqueCount="120">
  <si>
    <t>(単位：円)</t>
  </si>
  <si>
    <t>科目</t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</si>
  <si>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</si>
  <si>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</si>
  <si>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</si>
  <si>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001 本部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</si>
  <si>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</si>
  <si>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</si>
  <si>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</si>
  <si>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</si>
  <si>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</si>
  <si>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</si>
  <si>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</si>
  <si>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</si>
  <si>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指定管理業務収益</t>
  </si>
  <si>
    <t>指定管理料収益</t>
  </si>
  <si>
    <t>指定管理業務事務費収益</t>
  </si>
  <si>
    <t>受取会費</t>
  </si>
  <si>
    <t>正会員受取会費</t>
  </si>
  <si>
    <t>受取補助金等</t>
  </si>
  <si>
    <t>受取連合交付金</t>
  </si>
  <si>
    <t>受取（市）補助金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</si>
  <si>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</si>
  <si>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</si>
  <si>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</si>
  <si>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</si>
  <si>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</si>
  <si>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</si>
  <si>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</si>
  <si>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指定管理支払配分金</t>
  </si>
  <si>
    <t>役員等報酬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</si>
  <si>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</si>
  <si>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</si>
  <si>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</si>
  <si>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</si>
  <si>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</si>
  <si>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</si>
  <si>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</si>
  <si>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</si>
  <si>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</si>
  <si>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</si>
  <si>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</si>
  <si>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</si>
  <si>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</si>
  <si>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</si>
  <si>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</si>
  <si>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</si>
  <si>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</si>
  <si>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</si>
  <si>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</si>
  <si>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</si>
  <si>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</si>
  <si>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</si>
  <si>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</si>
  <si>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賄費</t>
  </si>
  <si>
    <t>雑費</t>
  </si>
  <si>
    <t>管理費</t>
  </si>
  <si>
    <t>役員報酬</t>
  </si>
  <si>
    <t>支払利息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</si>
  <si>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</si>
  <si>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</si>
  <si>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</si>
  <si>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</si>
  <si>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</si>
  <si>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</si>
  <si>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</si>
  <si>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</si>
  <si>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</si>
  <si>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</si>
  <si>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</si>
  <si>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</si>
  <si>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</si>
  <si>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</si>
  <si>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</si>
  <si>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過年度損失修正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</si>
  <si>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</si>
  <si>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</si>
  <si>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</si>
  <si>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</si>
  <si>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</si>
  <si>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</si>
  <si>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</si>
  <si>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</si>
  <si>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</si>
  <si>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</si>
  <si>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</si>
  <si>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</si>
  <si>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</si>
  <si>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</si>
  <si>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(単位:円)</t>
    <rPh sb="1" eb="3">
      <t>タンイ</t>
    </rPh>
    <rPh sb="4" eb="5">
      <t>エン</t>
    </rPh>
    <phoneticPr fontId="1"/>
  </si>
  <si>
    <t>収　支　予　算　書（注記）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</si>
  <si>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【投資活動収支の部】</t>
  </si>
  <si>
    <t>&lt;投資活動収入&gt;</t>
  </si>
  <si>
    <t>投資活動収入計</t>
  </si>
  <si>
    <t>&lt;投資活動支出&gt;</t>
  </si>
  <si>
    <t>投資活動支出計</t>
  </si>
  <si>
    <t>投資活動収支差額</t>
  </si>
  <si>
    <t>【財務活動収支の部】</t>
  </si>
  <si>
    <t>&lt;財務活動収入&gt;</t>
  </si>
  <si>
    <t>財務活動収入計</t>
  </si>
  <si>
    <t>&lt;財務活動支出&gt;</t>
  </si>
  <si>
    <t>財務活動支出計</t>
  </si>
  <si>
    <t>財務活動収支差額</t>
  </si>
  <si>
    <t>当期収支差額</t>
  </si>
  <si>
    <t>2.借入限度額</t>
  </si>
  <si>
    <t>3.債務負担額</t>
    <rPh sb="2" eb="4">
      <t>サイム</t>
    </rPh>
    <rPh sb="4" eb="6">
      <t>フタン</t>
    </rPh>
    <rPh sb="6" eb="7">
      <t>ガク</t>
    </rPh>
    <phoneticPr fontId="1"/>
  </si>
  <si>
    <t>収支予算書内訳表 (正味財産増減計算方式)</t>
    <rPh sb="0" eb="1">
      <t>オサム</t>
    </rPh>
    <rPh sb="1" eb="2">
      <t>ササ</t>
    </rPh>
    <rPh sb="2" eb="3">
      <t>ヨ</t>
    </rPh>
    <rPh sb="3" eb="4">
      <t>ザン</t>
    </rPh>
    <rPh sb="4" eb="5">
      <t>ショ</t>
    </rPh>
    <rPh sb="5" eb="7">
      <t>ウチワケ</t>
    </rPh>
    <rPh sb="7" eb="8">
      <t>ヒョウ</t>
    </rPh>
    <phoneticPr fontId="1"/>
  </si>
  <si>
    <t>公益目的事業会計</t>
    <rPh sb="0" eb="8">
      <t>コ</t>
    </rPh>
    <phoneticPr fontId="1"/>
  </si>
  <si>
    <t>法人会計</t>
    <rPh sb="0" eb="4">
      <t>ホ</t>
    </rPh>
    <phoneticPr fontId="1"/>
  </si>
  <si>
    <t>合計</t>
    <rPh sb="0" eb="2">
      <t>ゴウケイ</t>
    </rPh>
    <phoneticPr fontId="1"/>
  </si>
  <si>
    <t>収　支　予　算　書(正味財産増減計算方式)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</si>
  <si>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令和 4年 4月 1日から令和 5年 3月31日まで</t>
    <phoneticPr fontId="1"/>
  </si>
  <si>
    <t>　令和4年度における短期借入金の借入限度額は15,000千円とする。</t>
    <rPh sb="1" eb="3">
      <t>レイワ</t>
    </rPh>
    <phoneticPr fontId="1"/>
  </si>
  <si>
    <t>　エイジレス8コネクト4年間リース契約により令和3年11月～令和7年10月までの累計264,000円の債務を負担する。　令和4年度負担額66,000円</t>
    <rPh sb="12" eb="13">
      <t>ネン</t>
    </rPh>
    <rPh sb="13" eb="14">
      <t>カン</t>
    </rPh>
    <rPh sb="17" eb="19">
      <t>ケイヤク</t>
    </rPh>
    <rPh sb="22" eb="24">
      <t>レイワ</t>
    </rPh>
    <rPh sb="25" eb="26">
      <t>ネン</t>
    </rPh>
    <rPh sb="28" eb="29">
      <t>ガツ</t>
    </rPh>
    <rPh sb="30" eb="32">
      <t>レイワ</t>
    </rPh>
    <rPh sb="33" eb="34">
      <t>ネン</t>
    </rPh>
    <rPh sb="36" eb="37">
      <t>ツキ</t>
    </rPh>
    <rPh sb="40" eb="42">
      <t>ルイケイ</t>
    </rPh>
    <rPh sb="49" eb="50">
      <t>エン</t>
    </rPh>
    <rPh sb="51" eb="53">
      <t>サイム</t>
    </rPh>
    <rPh sb="54" eb="56">
      <t>フタン</t>
    </rPh>
    <rPh sb="60" eb="62">
      <t>レイワ</t>
    </rPh>
    <phoneticPr fontId="1"/>
  </si>
  <si>
    <t>　エイジレス8コネクト5年間リース契約により令和2年11月～令和7年10月までの累計2,340,000円の債務を負担する。　令和4年度負担額468,000円</t>
    <rPh sb="12" eb="13">
      <t>ネン</t>
    </rPh>
    <rPh sb="13" eb="14">
      <t>カン</t>
    </rPh>
    <rPh sb="17" eb="19">
      <t>ケイヤク</t>
    </rPh>
    <rPh sb="22" eb="24">
      <t>レイワ</t>
    </rPh>
    <rPh sb="25" eb="26">
      <t>ネン</t>
    </rPh>
    <rPh sb="28" eb="29">
      <t>ガツ</t>
    </rPh>
    <rPh sb="30" eb="32">
      <t>レイワ</t>
    </rPh>
    <rPh sb="33" eb="34">
      <t>ネン</t>
    </rPh>
    <rPh sb="36" eb="37">
      <t>ツキ</t>
    </rPh>
    <rPh sb="40" eb="42">
      <t>ルイケイ</t>
    </rPh>
    <rPh sb="51" eb="52">
      <t>エン</t>
    </rPh>
    <rPh sb="53" eb="55">
      <t>サイム</t>
    </rPh>
    <rPh sb="56" eb="58">
      <t>フタン</t>
    </rPh>
    <rPh sb="62" eb="64">
      <t>レイワ</t>
    </rPh>
    <phoneticPr fontId="1"/>
  </si>
  <si>
    <t>　シャープコピーリース料5年間リース契約により令和3年4月～令和8年3月までの累計840,000円の債務を負担する。　令和4年度負担額168,000円</t>
    <rPh sb="13" eb="14">
      <t>ネン</t>
    </rPh>
    <rPh sb="14" eb="15">
      <t>カン</t>
    </rPh>
    <rPh sb="18" eb="20">
      <t>ケイヤク</t>
    </rPh>
    <rPh sb="23" eb="25">
      <t>レイワ</t>
    </rPh>
    <rPh sb="26" eb="27">
      <t>ネン</t>
    </rPh>
    <rPh sb="28" eb="29">
      <t>ガツ</t>
    </rPh>
    <rPh sb="30" eb="32">
      <t>レイワ</t>
    </rPh>
    <rPh sb="33" eb="34">
      <t>ネン</t>
    </rPh>
    <rPh sb="35" eb="36">
      <t>ツキ</t>
    </rPh>
    <rPh sb="39" eb="41">
      <t>ルイケイ</t>
    </rPh>
    <rPh sb="48" eb="49">
      <t>エン</t>
    </rPh>
    <rPh sb="50" eb="52">
      <t>サイム</t>
    </rPh>
    <rPh sb="53" eb="55">
      <t>フタン</t>
    </rPh>
    <rPh sb="59" eb="61">
      <t>レイワ</t>
    </rPh>
    <phoneticPr fontId="1"/>
  </si>
  <si>
    <t>　NTTビジネスホンリース料7年間リース契約により平成28年11月～令和5年10月までの累計781,200円の債務を負担する。　令和4年度負担額111,600円</t>
    <rPh sb="1" eb="14">
      <t>エ</t>
    </rPh>
    <rPh sb="15" eb="17">
      <t>ネンカン</t>
    </rPh>
    <rPh sb="20" eb="22">
      <t>ケイヤク</t>
    </rPh>
    <rPh sb="25" eb="27">
      <t>ヘイセイ</t>
    </rPh>
    <rPh sb="29" eb="30">
      <t>ネン</t>
    </rPh>
    <rPh sb="32" eb="33">
      <t>ガツ</t>
    </rPh>
    <rPh sb="34" eb="36">
      <t>レイワ</t>
    </rPh>
    <rPh sb="37" eb="38">
      <t>ネン</t>
    </rPh>
    <rPh sb="40" eb="41">
      <t>ツキ</t>
    </rPh>
    <rPh sb="44" eb="46">
      <t>ルイケイ</t>
    </rPh>
    <rPh sb="53" eb="54">
      <t>エン</t>
    </rPh>
    <rPh sb="55" eb="57">
      <t>サイム</t>
    </rPh>
    <rPh sb="58" eb="60">
      <t>フタン</t>
    </rPh>
    <rPh sb="64" eb="66">
      <t>レイワ</t>
    </rPh>
    <phoneticPr fontId="1"/>
  </si>
  <si>
    <t>　車両リース料6年間リース契約により平成29年7月～令和5年6月までの累計1,267,488円の債務を負担する。　令和4年度負担額195,600円</t>
    <rPh sb="1" eb="7">
      <t>シ</t>
    </rPh>
    <rPh sb="8" eb="10">
      <t>ネンカン</t>
    </rPh>
    <rPh sb="13" eb="15">
      <t>ケイヤク</t>
    </rPh>
    <rPh sb="18" eb="20">
      <t>ヘイセイ</t>
    </rPh>
    <rPh sb="22" eb="23">
      <t>ネン</t>
    </rPh>
    <rPh sb="24" eb="25">
      <t>ガツ</t>
    </rPh>
    <rPh sb="26" eb="28">
      <t>レイワ</t>
    </rPh>
    <rPh sb="29" eb="30">
      <t>ネン</t>
    </rPh>
    <rPh sb="31" eb="32">
      <t>ツキ</t>
    </rPh>
    <rPh sb="35" eb="37">
      <t>ルイケイ</t>
    </rPh>
    <rPh sb="46" eb="47">
      <t>エン</t>
    </rPh>
    <rPh sb="48" eb="50">
      <t>サイム</t>
    </rPh>
    <rPh sb="51" eb="53">
      <t>フタン</t>
    </rPh>
    <rPh sb="57" eb="59">
      <t>レイワ</t>
    </rPh>
    <phoneticPr fontId="1"/>
  </si>
  <si>
    <t>　車両リース料6年間リース契約により平成31年4月～令和7年3月までの累計1,454,400円の債務を負担する。　令和4年度負担額242,400円</t>
    <rPh sb="1" eb="7">
      <t>シ</t>
    </rPh>
    <rPh sb="8" eb="10">
      <t>ネンカン</t>
    </rPh>
    <rPh sb="13" eb="15">
      <t>ケイヤク</t>
    </rPh>
    <rPh sb="18" eb="20">
      <t>ヘイセイ</t>
    </rPh>
    <rPh sb="22" eb="23">
      <t>ネン</t>
    </rPh>
    <rPh sb="24" eb="25">
      <t>ガツ</t>
    </rPh>
    <rPh sb="26" eb="28">
      <t>レイワ</t>
    </rPh>
    <rPh sb="29" eb="30">
      <t>ネン</t>
    </rPh>
    <rPh sb="31" eb="32">
      <t>ツキ</t>
    </rPh>
    <rPh sb="35" eb="37">
      <t>ルイケイ</t>
    </rPh>
    <rPh sb="46" eb="47">
      <t>エン</t>
    </rPh>
    <rPh sb="48" eb="50">
      <t>サイム</t>
    </rPh>
    <rPh sb="51" eb="53">
      <t>フタン</t>
    </rPh>
    <rPh sb="57" eb="59">
      <t>レイワ</t>
    </rPh>
    <phoneticPr fontId="1"/>
  </si>
  <si>
    <t>　車両リース料6年間リース契約により平成31年4月～令和7年3月までの累計1,454,400円の債務を負担する。　令和4年度負担額242,400円</t>
    <rPh sb="1" eb="7">
      <t>シ</t>
    </rPh>
    <rPh sb="7" eb="9">
      <t>ネンカン</t>
    </rPh>
    <rPh sb="12" eb="14">
      <t>ケイヤク</t>
    </rPh>
    <rPh sb="17" eb="19">
      <t>ヘイセイ</t>
    </rPh>
    <rPh sb="21" eb="22">
      <t>ネン</t>
    </rPh>
    <rPh sb="23" eb="24">
      <t>ガツ</t>
    </rPh>
    <rPh sb="25" eb="27">
      <t>レイワ</t>
    </rPh>
    <rPh sb="28" eb="29">
      <t>ネン</t>
    </rPh>
    <rPh sb="30" eb="31">
      <t>ツキ</t>
    </rPh>
    <rPh sb="34" eb="36">
      <t>ルイケイ</t>
    </rPh>
    <rPh sb="45" eb="46">
      <t>エン</t>
    </rPh>
    <rPh sb="47" eb="49">
      <t>サイム</t>
    </rPh>
    <rPh sb="50" eb="52">
      <t>フタン</t>
    </rPh>
    <rPh sb="56" eb="58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</si>
</sst>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E"/>
      <family val="3"/>
      <charset val="128"/>
    </font>
    <font>
      <sz val="14"/>
      <name val="HGSｺﾞｼｯｸE"/>
      <family val="3"/>
      <charset val="128"/>
    </font>
    <font>
      <sz val="11"/>
      <name val="HGPｺﾞｼｯｸE"/>
      <family val="3"/>
      <charset val="128"/>
    </font>
    <font>
      <sz val="14"/>
      <name val="HGPｺﾞｼｯｸE"/>
      <family val="3"/>
      <charset val="128"/>
    </font>
    <font>
      <sz val="11"/>
      <color rgb="FF000000"/>
      <name val="HGPｺﾞｼｯｸE"/>
      <family val="3"/>
      <charset val="128"/>
    </font>
    <font>
      <sz val="10.5"/>
      <color theme="1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10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176" fontId="4" fillId="0" borderId="2" xfId="0" applyNumberFormat="1" applyFont="1" applyBorder="1"/>
    <xf numFmtId="176" fontId="4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176" fontId="4" fillId="0" borderId="3" xfId="0" applyNumberFormat="1" applyFont="1" applyBorder="1"/>
    <xf numFmtId="0" fontId="0" fillId="0" borderId="9" xfId="0" applyBorder="1"/>
    <xf numFmtId="0" fontId="0" fillId="0" borderId="3" xfId="0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centerContinuous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Continuous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9" fillId="2" borderId="4" xfId="0" applyNumberFormat="1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vertical="center"/>
    </xf>
    <xf numFmtId="0" fontId="9" fillId="0" borderId="2" xfId="0" applyNumberFormat="1" applyFont="1" applyBorder="1" applyAlignment="1">
      <alignment vertical="center"/>
    </xf>
    <xf numFmtId="0" fontId="9" fillId="0" borderId="3" xfId="0" applyNumberFormat="1" applyFont="1" applyBorder="1" applyAlignment="1">
      <alignment vertical="center"/>
    </xf>
    <xf numFmtId="176" fontId="9" fillId="0" borderId="4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9" fillId="0" borderId="2" xfId="0" applyNumberFormat="1" applyFont="1" applyBorder="1"/>
    <xf numFmtId="176" fontId="9" fillId="0" borderId="10" xfId="0" applyNumberFormat="1" applyFont="1" applyBorder="1" applyAlignment="1">
      <alignment vertical="center"/>
    </xf>
    <xf numFmtId="176" fontId="9" fillId="0" borderId="11" xfId="0" applyNumberFormat="1" applyFont="1" applyBorder="1" applyAlignment="1">
      <alignment vertical="center"/>
    </xf>
    <xf numFmtId="176" fontId="9" fillId="0" borderId="4" xfId="0" applyNumberFormat="1" applyFont="1" applyBorder="1"/>
    <xf numFmtId="0" fontId="9" fillId="2" borderId="1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3"/>
  <sheetViews>
    <sheetView tabSelected="1" view="pageLayout" zoomScaleNormal="100" workbookViewId="0">
      <selection activeCell="F16" sqref="F16"/>
    </sheetView>
  </sheetViews>
  <sheetFormatPr defaultColWidth="5.875" defaultRowHeight="13.5" x14ac:dyDescent="0.15"/>
  <cols>
    <col min="1" max="4" width="2.625" style="36" customWidth="1"/>
    <col min="5" max="5" width="22.625" style="36" customWidth="1"/>
    <col min="6" max="8" width="20.5" style="47" customWidth="1"/>
    <col min="9" max="16384" width="5.875" style="47"/>
  </cols>
  <sheetData>
    <row r="1" spans="1:8" s="38" customFormat="1" ht="20.100000000000001" customHeight="1" x14ac:dyDescent="0.15">
      <c r="A1" s="36" t="s">
        <v>5</v>
      </c>
      <c r="B1" s="37"/>
      <c r="C1" s="37"/>
      <c r="D1" s="37"/>
      <c r="E1" s="37"/>
      <c r="F1" s="37"/>
      <c r="G1" s="37"/>
      <c r="H1" s="37"/>
    </row>
    <row r="2" spans="1:8" s="38" customFormat="1" ht="17.25" x14ac:dyDescent="0.15">
      <c r="A2" s="39" t="s">
        <v>110</v>
      </c>
      <c r="B2" s="39"/>
      <c r="C2" s="39"/>
      <c r="D2" s="39"/>
      <c r="E2" s="39"/>
      <c r="F2" s="39"/>
      <c r="G2" s="39"/>
      <c r="H2" s="39"/>
    </row>
    <row r="3" spans="1:8" s="38" customFormat="1" ht="20.100000000000001" customHeight="1" x14ac:dyDescent="0.15">
      <c r="A3" s="37" t="s">
        <v>111</v>
      </c>
      <c r="B3" s="37"/>
      <c r="C3" s="37"/>
      <c r="D3" s="37"/>
      <c r="E3" s="37"/>
      <c r="F3" s="37"/>
      <c r="G3" s="37"/>
      <c r="H3" s="37"/>
    </row>
    <row r="4" spans="1:8" s="38" customFormat="1" ht="20.100000000000001" customHeight="1" x14ac:dyDescent="0.15">
      <c r="A4" s="36"/>
      <c r="B4" s="36"/>
      <c r="C4" s="40"/>
      <c r="D4" s="40"/>
      <c r="E4" s="40"/>
      <c r="F4" s="40"/>
      <c r="G4" s="40"/>
      <c r="H4" s="40"/>
    </row>
    <row r="5" spans="1:8" s="38" customFormat="1" x14ac:dyDescent="0.15">
      <c r="A5" s="40"/>
      <c r="B5" s="40"/>
      <c r="C5" s="40"/>
      <c r="D5" s="40"/>
      <c r="E5" s="40"/>
      <c r="F5" s="40"/>
      <c r="G5" s="40"/>
      <c r="H5" s="41" t="s">
        <v>89</v>
      </c>
    </row>
    <row r="6" spans="1:8" s="38" customFormat="1" ht="14.25" customHeight="1" x14ac:dyDescent="0.15">
      <c r="A6" s="52" t="s">
        <v>1</v>
      </c>
      <c r="B6" s="53"/>
      <c r="C6" s="53"/>
      <c r="D6" s="53"/>
      <c r="E6" s="54"/>
      <c r="F6" s="42" t="s">
        <v>2</v>
      </c>
      <c r="G6" s="42" t="s">
        <v>3</v>
      </c>
      <c r="H6" s="42" t="s">
        <v>4</v>
      </c>
    </row>
    <row r="7" spans="1:8" x14ac:dyDescent="0.15">
      <c r="A7" s="43" t="s">
        <v>6</v>
      </c>
      <c r="B7" s="44"/>
      <c r="C7" s="44"/>
      <c r="D7" s="44"/>
      <c r="E7" s="45"/>
      <c r="F7" s="46"/>
      <c r="G7" s="46"/>
      <c r="H7" s="46"/>
    </row>
    <row r="8" spans="1:8" x14ac:dyDescent="0.15">
      <c r="A8" s="43" t="s">
        <v>7</v>
      </c>
      <c r="B8" s="44"/>
      <c r="C8" s="44"/>
      <c r="D8" s="44"/>
      <c r="E8" s="45"/>
      <c r="F8" s="46"/>
      <c r="G8" s="46"/>
      <c r="H8" s="46"/>
    </row>
    <row r="9" spans="1:8" x14ac:dyDescent="0.15">
      <c r="A9" s="43"/>
      <c r="B9" s="44" t="s">
        <v>8</v>
      </c>
      <c r="C9" s="44"/>
      <c r="D9" s="44"/>
      <c r="E9" s="45"/>
      <c r="F9" s="46"/>
      <c r="G9" s="46"/>
      <c r="H9" s="46"/>
    </row>
    <row r="10" spans="1:8" x14ac:dyDescent="0.15">
      <c r="A10" s="43"/>
      <c r="B10" s="44"/>
      <c r="C10" s="44" t="s">
        <v>9</v>
      </c>
      <c r="D10" s="44"/>
      <c r="E10" s="45"/>
      <c r="F10" s="48">
        <f>SUM(F11:F13)</f>
        <v>123000000</v>
      </c>
      <c r="G10" s="46">
        <v>146000000</v>
      </c>
      <c r="H10" s="51">
        <f>F10-G10</f>
        <v>-23000000</v>
      </c>
    </row>
    <row r="11" spans="1:8" x14ac:dyDescent="0.15">
      <c r="A11" s="43"/>
      <c r="B11" s="44"/>
      <c r="C11" s="44"/>
      <c r="D11" s="44" t="s">
        <v>10</v>
      </c>
      <c r="E11" s="45"/>
      <c r="F11" s="48">
        <v>100000000</v>
      </c>
      <c r="G11" s="46">
        <v>120000000</v>
      </c>
      <c r="H11" s="51">
        <f t="shared" ref="H11:H74" si="0">F11-G11</f>
        <v>-20000000</v>
      </c>
    </row>
    <row r="12" spans="1:8" x14ac:dyDescent="0.15">
      <c r="A12" s="43"/>
      <c r="B12" s="44"/>
      <c r="C12" s="44"/>
      <c r="D12" s="44" t="s">
        <v>11</v>
      </c>
      <c r="E12" s="45"/>
      <c r="F12" s="48">
        <v>8000000</v>
      </c>
      <c r="G12" s="46">
        <v>8000000</v>
      </c>
      <c r="H12" s="51">
        <f t="shared" si="0"/>
        <v>0</v>
      </c>
    </row>
    <row r="13" spans="1:8" x14ac:dyDescent="0.15">
      <c r="A13" s="43"/>
      <c r="B13" s="44"/>
      <c r="C13" s="44"/>
      <c r="D13" s="44" t="s">
        <v>12</v>
      </c>
      <c r="E13" s="45"/>
      <c r="F13" s="48">
        <v>15000000</v>
      </c>
      <c r="G13" s="46">
        <v>18000000</v>
      </c>
      <c r="H13" s="51">
        <f t="shared" si="0"/>
        <v>-3000000</v>
      </c>
    </row>
    <row r="14" spans="1:8" x14ac:dyDescent="0.15">
      <c r="A14" s="43"/>
      <c r="B14" s="44"/>
      <c r="C14" s="44" t="s">
        <v>13</v>
      </c>
      <c r="D14" s="44"/>
      <c r="E14" s="45"/>
      <c r="F14" s="48">
        <v>792000</v>
      </c>
      <c r="G14" s="46">
        <v>960000</v>
      </c>
      <c r="H14" s="51">
        <f t="shared" si="0"/>
        <v>-168000</v>
      </c>
    </row>
    <row r="15" spans="1:8" x14ac:dyDescent="0.15">
      <c r="A15" s="43"/>
      <c r="B15" s="44"/>
      <c r="C15" s="44"/>
      <c r="D15" s="44" t="s">
        <v>13</v>
      </c>
      <c r="E15" s="45"/>
      <c r="F15" s="48">
        <v>792000</v>
      </c>
      <c r="G15" s="46">
        <v>960000</v>
      </c>
      <c r="H15" s="51">
        <f t="shared" si="0"/>
        <v>-168000</v>
      </c>
    </row>
    <row r="16" spans="1:8" x14ac:dyDescent="0.15">
      <c r="A16" s="43"/>
      <c r="B16" s="44"/>
      <c r="C16" s="44" t="s">
        <v>14</v>
      </c>
      <c r="D16" s="44"/>
      <c r="E16" s="45"/>
      <c r="F16" s="48">
        <f>SUM(F17:F18)</f>
        <v>87305000</v>
      </c>
      <c r="G16" s="46">
        <v>77646000</v>
      </c>
      <c r="H16" s="51">
        <f t="shared" si="0"/>
        <v>9659000</v>
      </c>
    </row>
    <row r="17" spans="1:8" x14ac:dyDescent="0.15">
      <c r="A17" s="43"/>
      <c r="B17" s="44"/>
      <c r="C17" s="44"/>
      <c r="D17" s="44" t="s">
        <v>15</v>
      </c>
      <c r="E17" s="45"/>
      <c r="F17" s="48">
        <v>75646926</v>
      </c>
      <c r="G17" s="46">
        <v>73011000</v>
      </c>
      <c r="H17" s="51">
        <f t="shared" si="0"/>
        <v>2635926</v>
      </c>
    </row>
    <row r="18" spans="1:8" x14ac:dyDescent="0.15">
      <c r="A18" s="43"/>
      <c r="B18" s="44"/>
      <c r="C18" s="44"/>
      <c r="D18" s="44" t="s">
        <v>16</v>
      </c>
      <c r="E18" s="45"/>
      <c r="F18" s="48">
        <v>11658074</v>
      </c>
      <c r="G18" s="46">
        <v>4635000</v>
      </c>
      <c r="H18" s="51">
        <f t="shared" si="0"/>
        <v>7023074</v>
      </c>
    </row>
    <row r="19" spans="1:8" x14ac:dyDescent="0.15">
      <c r="A19" s="43"/>
      <c r="B19" s="44"/>
      <c r="C19" s="44" t="s">
        <v>17</v>
      </c>
      <c r="D19" s="44"/>
      <c r="E19" s="45"/>
      <c r="F19" s="48">
        <v>700000</v>
      </c>
      <c r="G19" s="46">
        <v>700000</v>
      </c>
      <c r="H19" s="51">
        <f t="shared" si="0"/>
        <v>0</v>
      </c>
    </row>
    <row r="20" spans="1:8" x14ac:dyDescent="0.15">
      <c r="A20" s="43"/>
      <c r="B20" s="44"/>
      <c r="C20" s="44"/>
      <c r="D20" s="44" t="s">
        <v>18</v>
      </c>
      <c r="E20" s="45"/>
      <c r="F20" s="48">
        <v>700000</v>
      </c>
      <c r="G20" s="46">
        <v>700000</v>
      </c>
      <c r="H20" s="51">
        <f t="shared" si="0"/>
        <v>0</v>
      </c>
    </row>
    <row r="21" spans="1:8" x14ac:dyDescent="0.15">
      <c r="A21" s="43"/>
      <c r="B21" s="44"/>
      <c r="C21" s="44" t="s">
        <v>19</v>
      </c>
      <c r="D21" s="44"/>
      <c r="E21" s="45"/>
      <c r="F21" s="48">
        <v>25800000</v>
      </c>
      <c r="G21" s="46">
        <v>28678000</v>
      </c>
      <c r="H21" s="51">
        <f t="shared" si="0"/>
        <v>-2878000</v>
      </c>
    </row>
    <row r="22" spans="1:8" x14ac:dyDescent="0.15">
      <c r="A22" s="43"/>
      <c r="B22" s="44"/>
      <c r="C22" s="44"/>
      <c r="D22" s="44" t="s">
        <v>20</v>
      </c>
      <c r="E22" s="45"/>
      <c r="F22" s="48">
        <v>12900000</v>
      </c>
      <c r="G22" s="46">
        <v>14339000</v>
      </c>
      <c r="H22" s="51">
        <f t="shared" si="0"/>
        <v>-1439000</v>
      </c>
    </row>
    <row r="23" spans="1:8" x14ac:dyDescent="0.15">
      <c r="A23" s="43"/>
      <c r="B23" s="44"/>
      <c r="C23" s="44"/>
      <c r="D23" s="44" t="s">
        <v>21</v>
      </c>
      <c r="E23" s="45"/>
      <c r="F23" s="48">
        <v>12900000</v>
      </c>
      <c r="G23" s="46">
        <v>14339000</v>
      </c>
      <c r="H23" s="51">
        <f t="shared" si="0"/>
        <v>-1439000</v>
      </c>
    </row>
    <row r="24" spans="1:8" x14ac:dyDescent="0.15">
      <c r="A24" s="43"/>
      <c r="B24" s="44"/>
      <c r="C24" s="44" t="s">
        <v>22</v>
      </c>
      <c r="D24" s="44"/>
      <c r="E24" s="45"/>
      <c r="F24" s="48">
        <v>110000</v>
      </c>
      <c r="G24" s="46">
        <v>110000</v>
      </c>
      <c r="H24" s="51">
        <f t="shared" si="0"/>
        <v>0</v>
      </c>
    </row>
    <row r="25" spans="1:8" x14ac:dyDescent="0.15">
      <c r="A25" s="43"/>
      <c r="B25" s="44"/>
      <c r="C25" s="44"/>
      <c r="D25" s="44" t="s">
        <v>23</v>
      </c>
      <c r="E25" s="45"/>
      <c r="F25" s="48">
        <v>10000</v>
      </c>
      <c r="G25" s="46">
        <v>10000</v>
      </c>
      <c r="H25" s="51">
        <f t="shared" si="0"/>
        <v>0</v>
      </c>
    </row>
    <row r="26" spans="1:8" x14ac:dyDescent="0.15">
      <c r="A26" s="43"/>
      <c r="B26" s="44"/>
      <c r="C26" s="44"/>
      <c r="D26" s="44" t="s">
        <v>22</v>
      </c>
      <c r="E26" s="45"/>
      <c r="F26" s="48">
        <v>100000</v>
      </c>
      <c r="G26" s="49">
        <v>100000</v>
      </c>
      <c r="H26" s="51">
        <f t="shared" si="0"/>
        <v>0</v>
      </c>
    </row>
    <row r="27" spans="1:8" x14ac:dyDescent="0.15">
      <c r="A27" s="43"/>
      <c r="B27" s="44"/>
      <c r="C27" s="44" t="s">
        <v>24</v>
      </c>
      <c r="D27" s="44"/>
      <c r="E27" s="45"/>
      <c r="F27" s="48">
        <f>SUM(F10,F14,F16,F19,F21,F24)</f>
        <v>237707000</v>
      </c>
      <c r="G27" s="51">
        <f>SUM(G10,G14,G16,G19,G21,G24)</f>
        <v>254094000</v>
      </c>
      <c r="H27" s="51">
        <f t="shared" si="0"/>
        <v>-16387000</v>
      </c>
    </row>
    <row r="28" spans="1:8" x14ac:dyDescent="0.15">
      <c r="A28" s="43"/>
      <c r="B28" s="44" t="s">
        <v>25</v>
      </c>
      <c r="C28" s="44"/>
      <c r="D28" s="44"/>
      <c r="E28" s="45"/>
      <c r="F28" s="46"/>
      <c r="G28" s="50"/>
      <c r="H28" s="51">
        <f t="shared" si="0"/>
        <v>0</v>
      </c>
    </row>
    <row r="29" spans="1:8" x14ac:dyDescent="0.15">
      <c r="A29" s="43"/>
      <c r="B29" s="44"/>
      <c r="C29" s="44" t="s">
        <v>26</v>
      </c>
      <c r="D29" s="44"/>
      <c r="E29" s="45"/>
      <c r="F29" s="51">
        <f>SUM(F30:F58)</f>
        <v>228301065</v>
      </c>
      <c r="G29" s="51">
        <v>253950952</v>
      </c>
      <c r="H29" s="51">
        <f t="shared" si="0"/>
        <v>-25649887</v>
      </c>
    </row>
    <row r="30" spans="1:8" x14ac:dyDescent="0.15">
      <c r="A30" s="43"/>
      <c r="B30" s="44"/>
      <c r="C30" s="44"/>
      <c r="D30" s="44" t="s">
        <v>27</v>
      </c>
      <c r="E30" s="45"/>
      <c r="F30" s="51">
        <v>100000000</v>
      </c>
      <c r="G30" s="51">
        <v>120000000</v>
      </c>
      <c r="H30" s="51">
        <f t="shared" si="0"/>
        <v>-20000000</v>
      </c>
    </row>
    <row r="31" spans="1:8" x14ac:dyDescent="0.15">
      <c r="A31" s="43"/>
      <c r="B31" s="44"/>
      <c r="C31" s="44"/>
      <c r="D31" s="44" t="s">
        <v>28</v>
      </c>
      <c r="E31" s="45"/>
      <c r="F31" s="51">
        <v>8000000</v>
      </c>
      <c r="G31" s="51">
        <v>8000000</v>
      </c>
      <c r="H31" s="51">
        <f t="shared" si="0"/>
        <v>0</v>
      </c>
    </row>
    <row r="32" spans="1:8" x14ac:dyDescent="0.15">
      <c r="A32" s="43"/>
      <c r="B32" s="44"/>
      <c r="C32" s="44"/>
      <c r="D32" s="44" t="s">
        <v>29</v>
      </c>
      <c r="E32" s="45"/>
      <c r="F32" s="51">
        <v>51520000</v>
      </c>
      <c r="G32" s="51">
        <v>56923000</v>
      </c>
      <c r="H32" s="51">
        <f t="shared" si="0"/>
        <v>-5403000</v>
      </c>
    </row>
    <row r="33" spans="1:8" x14ac:dyDescent="0.15">
      <c r="A33" s="43"/>
      <c r="B33" s="44"/>
      <c r="C33" s="44"/>
      <c r="D33" s="44" t="s">
        <v>30</v>
      </c>
      <c r="E33" s="45"/>
      <c r="F33" s="51">
        <v>302400</v>
      </c>
      <c r="G33" s="51">
        <v>302400</v>
      </c>
      <c r="H33" s="51">
        <f t="shared" si="0"/>
        <v>0</v>
      </c>
    </row>
    <row r="34" spans="1:8" x14ac:dyDescent="0.15">
      <c r="A34" s="43"/>
      <c r="B34" s="44"/>
      <c r="C34" s="44"/>
      <c r="D34" s="44" t="s">
        <v>31</v>
      </c>
      <c r="E34" s="45"/>
      <c r="F34" s="51">
        <v>23024526</v>
      </c>
      <c r="G34" s="51">
        <v>25575159</v>
      </c>
      <c r="H34" s="51">
        <f t="shared" si="0"/>
        <v>-2550633</v>
      </c>
    </row>
    <row r="35" spans="1:8" x14ac:dyDescent="0.15">
      <c r="A35" s="43"/>
      <c r="B35" s="44"/>
      <c r="C35" s="44"/>
      <c r="D35" s="44" t="s">
        <v>32</v>
      </c>
      <c r="E35" s="45"/>
      <c r="F35" s="51">
        <v>10224480</v>
      </c>
      <c r="G35" s="51">
        <v>6827400</v>
      </c>
      <c r="H35" s="51">
        <f t="shared" si="0"/>
        <v>3397080</v>
      </c>
    </row>
    <row r="36" spans="1:8" x14ac:dyDescent="0.15">
      <c r="A36" s="43"/>
      <c r="B36" s="44"/>
      <c r="C36" s="44"/>
      <c r="D36" s="44" t="s">
        <v>33</v>
      </c>
      <c r="E36" s="45"/>
      <c r="F36" s="51">
        <v>5259542</v>
      </c>
      <c r="G36" s="51">
        <v>4562077</v>
      </c>
      <c r="H36" s="51">
        <f t="shared" si="0"/>
        <v>697465</v>
      </c>
    </row>
    <row r="37" spans="1:8" x14ac:dyDescent="0.15">
      <c r="A37" s="43"/>
      <c r="B37" s="44"/>
      <c r="C37" s="44"/>
      <c r="D37" s="44" t="s">
        <v>34</v>
      </c>
      <c r="E37" s="45"/>
      <c r="F37" s="51">
        <v>2396424</v>
      </c>
      <c r="G37" s="51">
        <v>2562324</v>
      </c>
      <c r="H37" s="51">
        <f t="shared" si="0"/>
        <v>-165900</v>
      </c>
    </row>
    <row r="38" spans="1:8" x14ac:dyDescent="0.15">
      <c r="A38" s="43"/>
      <c r="B38" s="44"/>
      <c r="C38" s="44"/>
      <c r="D38" s="44" t="s">
        <v>35</v>
      </c>
      <c r="E38" s="45"/>
      <c r="F38" s="51">
        <v>124800</v>
      </c>
      <c r="G38" s="51">
        <v>81500</v>
      </c>
      <c r="H38" s="51">
        <f t="shared" si="0"/>
        <v>43300</v>
      </c>
    </row>
    <row r="39" spans="1:8" x14ac:dyDescent="0.15">
      <c r="A39" s="43"/>
      <c r="B39" s="44"/>
      <c r="C39" s="44"/>
      <c r="D39" s="44" t="s">
        <v>36</v>
      </c>
      <c r="E39" s="45"/>
      <c r="F39" s="51">
        <v>108000</v>
      </c>
      <c r="G39" s="51">
        <v>108000</v>
      </c>
      <c r="H39" s="51">
        <f t="shared" si="0"/>
        <v>0</v>
      </c>
    </row>
    <row r="40" spans="1:8" x14ac:dyDescent="0.15">
      <c r="A40" s="43"/>
      <c r="B40" s="44"/>
      <c r="C40" s="44"/>
      <c r="D40" s="44" t="s">
        <v>37</v>
      </c>
      <c r="E40" s="45"/>
      <c r="F40" s="51">
        <v>163820</v>
      </c>
      <c r="G40" s="51">
        <v>419080</v>
      </c>
      <c r="H40" s="51">
        <f t="shared" si="0"/>
        <v>-255260</v>
      </c>
    </row>
    <row r="41" spans="1:8" x14ac:dyDescent="0.15">
      <c r="A41" s="43"/>
      <c r="B41" s="44"/>
      <c r="C41" s="44"/>
      <c r="D41" s="44" t="s">
        <v>38</v>
      </c>
      <c r="E41" s="45"/>
      <c r="F41" s="51">
        <v>1624460</v>
      </c>
      <c r="G41" s="51">
        <v>2626716</v>
      </c>
      <c r="H41" s="51">
        <f t="shared" si="0"/>
        <v>-1002256</v>
      </c>
    </row>
    <row r="42" spans="1:8" x14ac:dyDescent="0.15">
      <c r="A42" s="43"/>
      <c r="B42" s="44"/>
      <c r="C42" s="44"/>
      <c r="D42" s="44" t="s">
        <v>39</v>
      </c>
      <c r="E42" s="45"/>
      <c r="F42" s="51">
        <v>107999</v>
      </c>
      <c r="G42" s="51">
        <v>107999</v>
      </c>
      <c r="H42" s="51">
        <f t="shared" si="0"/>
        <v>0</v>
      </c>
    </row>
    <row r="43" spans="1:8" x14ac:dyDescent="0.15">
      <c r="A43" s="43"/>
      <c r="B43" s="44"/>
      <c r="C43" s="44"/>
      <c r="D43" s="44" t="s">
        <v>40</v>
      </c>
      <c r="E43" s="45"/>
      <c r="F43" s="51">
        <v>744000</v>
      </c>
      <c r="G43" s="51">
        <v>744000</v>
      </c>
      <c r="H43" s="51">
        <f t="shared" si="0"/>
        <v>0</v>
      </c>
    </row>
    <row r="44" spans="1:8" x14ac:dyDescent="0.15">
      <c r="A44" s="43"/>
      <c r="B44" s="44"/>
      <c r="C44" s="44"/>
      <c r="D44" s="44" t="s">
        <v>41</v>
      </c>
      <c r="E44" s="45"/>
      <c r="F44" s="51">
        <v>3960000</v>
      </c>
      <c r="G44" s="51">
        <v>3490000</v>
      </c>
      <c r="H44" s="51">
        <f t="shared" si="0"/>
        <v>470000</v>
      </c>
    </row>
    <row r="45" spans="1:8" x14ac:dyDescent="0.15">
      <c r="A45" s="43"/>
      <c r="B45" s="44"/>
      <c r="C45" s="44"/>
      <c r="D45" s="44" t="s">
        <v>42</v>
      </c>
      <c r="E45" s="45"/>
      <c r="F45" s="51">
        <v>850000</v>
      </c>
      <c r="G45" s="51">
        <v>820000</v>
      </c>
      <c r="H45" s="51">
        <f t="shared" si="0"/>
        <v>30000</v>
      </c>
    </row>
    <row r="46" spans="1:8" x14ac:dyDescent="0.15">
      <c r="A46" s="43"/>
      <c r="B46" s="44"/>
      <c r="C46" s="44"/>
      <c r="D46" s="44" t="s">
        <v>43</v>
      </c>
      <c r="E46" s="45"/>
      <c r="F46" s="46">
        <v>1394705</v>
      </c>
      <c r="G46" s="46">
        <v>1158505</v>
      </c>
      <c r="H46" s="51">
        <f t="shared" si="0"/>
        <v>236200</v>
      </c>
    </row>
    <row r="47" spans="1:8" x14ac:dyDescent="0.15">
      <c r="A47" s="43"/>
      <c r="B47" s="44"/>
      <c r="C47" s="44"/>
      <c r="D47" s="44" t="s">
        <v>44</v>
      </c>
      <c r="E47" s="45"/>
      <c r="F47" s="51">
        <v>1280640</v>
      </c>
      <c r="G47" s="51">
        <v>1751332</v>
      </c>
      <c r="H47" s="51">
        <f t="shared" si="0"/>
        <v>-470692</v>
      </c>
    </row>
    <row r="48" spans="1:8" x14ac:dyDescent="0.15">
      <c r="A48" s="43"/>
      <c r="B48" s="44"/>
      <c r="C48" s="44"/>
      <c r="D48" s="44" t="s">
        <v>45</v>
      </c>
      <c r="E48" s="45"/>
      <c r="F48" s="51">
        <v>3559960</v>
      </c>
      <c r="G48" s="51">
        <v>3798001</v>
      </c>
      <c r="H48" s="51">
        <f t="shared" si="0"/>
        <v>-238041</v>
      </c>
    </row>
    <row r="49" spans="1:8" x14ac:dyDescent="0.15">
      <c r="A49" s="43"/>
      <c r="B49" s="44"/>
      <c r="C49" s="44"/>
      <c r="D49" s="44" t="s">
        <v>46</v>
      </c>
      <c r="E49" s="45"/>
      <c r="F49" s="46">
        <v>1202259</v>
      </c>
      <c r="G49" s="46">
        <v>1379925</v>
      </c>
      <c r="H49" s="51">
        <f t="shared" si="0"/>
        <v>-177666</v>
      </c>
    </row>
    <row r="50" spans="1:8" x14ac:dyDescent="0.15">
      <c r="A50" s="43"/>
      <c r="B50" s="44"/>
      <c r="C50" s="44"/>
      <c r="D50" s="44" t="s">
        <v>47</v>
      </c>
      <c r="E50" s="45"/>
      <c r="F50" s="51">
        <v>1397000</v>
      </c>
      <c r="G50" s="51">
        <v>1397000</v>
      </c>
      <c r="H50" s="51">
        <f t="shared" si="0"/>
        <v>0</v>
      </c>
    </row>
    <row r="51" spans="1:8" x14ac:dyDescent="0.15">
      <c r="A51" s="43"/>
      <c r="B51" s="44"/>
      <c r="C51" s="44"/>
      <c r="D51" s="44" t="s">
        <v>48</v>
      </c>
      <c r="E51" s="45"/>
      <c r="F51" s="51">
        <v>32400</v>
      </c>
      <c r="G51" s="51">
        <v>32400</v>
      </c>
      <c r="H51" s="51">
        <f t="shared" si="0"/>
        <v>0</v>
      </c>
    </row>
    <row r="52" spans="1:8" x14ac:dyDescent="0.15">
      <c r="A52" s="43"/>
      <c r="B52" s="44"/>
      <c r="C52" s="44"/>
      <c r="D52" s="44" t="s">
        <v>49</v>
      </c>
      <c r="E52" s="45"/>
      <c r="F52" s="51">
        <v>100000</v>
      </c>
      <c r="G52" s="51">
        <v>100000</v>
      </c>
      <c r="H52" s="51">
        <f t="shared" si="0"/>
        <v>0</v>
      </c>
    </row>
    <row r="53" spans="1:8" x14ac:dyDescent="0.15">
      <c r="A53" s="43"/>
      <c r="B53" s="44"/>
      <c r="C53" s="44"/>
      <c r="D53" s="44" t="s">
        <v>50</v>
      </c>
      <c r="E53" s="45"/>
      <c r="F53" s="51">
        <v>1486300</v>
      </c>
      <c r="G53" s="51">
        <v>1657964</v>
      </c>
      <c r="H53" s="51">
        <f t="shared" si="0"/>
        <v>-171664</v>
      </c>
    </row>
    <row r="54" spans="1:8" x14ac:dyDescent="0.15">
      <c r="A54" s="43"/>
      <c r="B54" s="44"/>
      <c r="C54" s="44"/>
      <c r="D54" s="44" t="s">
        <v>51</v>
      </c>
      <c r="E54" s="45"/>
      <c r="F54" s="51">
        <v>50000</v>
      </c>
      <c r="G54" s="51">
        <v>50000</v>
      </c>
      <c r="H54" s="51">
        <f t="shared" si="0"/>
        <v>0</v>
      </c>
    </row>
    <row r="55" spans="1:8" x14ac:dyDescent="0.15">
      <c r="A55" s="43"/>
      <c r="B55" s="44"/>
      <c r="C55" s="44"/>
      <c r="D55" s="44" t="s">
        <v>52</v>
      </c>
      <c r="E55" s="45"/>
      <c r="F55" s="51">
        <v>664940</v>
      </c>
      <c r="G55" s="51">
        <v>507860</v>
      </c>
      <c r="H55" s="51">
        <f t="shared" si="0"/>
        <v>157080</v>
      </c>
    </row>
    <row r="56" spans="1:8" x14ac:dyDescent="0.15">
      <c r="A56" s="43"/>
      <c r="B56" s="44"/>
      <c r="C56" s="44"/>
      <c r="D56" s="44" t="s">
        <v>53</v>
      </c>
      <c r="E56" s="45"/>
      <c r="F56" s="51">
        <v>18410</v>
      </c>
      <c r="G56" s="51">
        <v>14310</v>
      </c>
      <c r="H56" s="51">
        <f t="shared" si="0"/>
        <v>4100</v>
      </c>
    </row>
    <row r="57" spans="1:8" x14ac:dyDescent="0.15">
      <c r="A57" s="43"/>
      <c r="B57" s="44"/>
      <c r="C57" s="44"/>
      <c r="D57" s="44" t="s">
        <v>54</v>
      </c>
      <c r="E57" s="45"/>
      <c r="F57" s="51">
        <v>8614000</v>
      </c>
      <c r="G57" s="51">
        <v>8614000</v>
      </c>
      <c r="H57" s="51">
        <f t="shared" si="0"/>
        <v>0</v>
      </c>
    </row>
    <row r="58" spans="1:8" x14ac:dyDescent="0.15">
      <c r="A58" s="43"/>
      <c r="B58" s="44"/>
      <c r="C58" s="44"/>
      <c r="D58" s="44" t="s">
        <v>55</v>
      </c>
      <c r="E58" s="45"/>
      <c r="F58" s="51">
        <v>90000</v>
      </c>
      <c r="G58" s="51">
        <v>340000</v>
      </c>
      <c r="H58" s="51">
        <f t="shared" si="0"/>
        <v>-250000</v>
      </c>
    </row>
    <row r="59" spans="1:8" x14ac:dyDescent="0.15">
      <c r="A59" s="43"/>
      <c r="B59" s="44"/>
      <c r="C59" s="44" t="s">
        <v>56</v>
      </c>
      <c r="D59" s="44"/>
      <c r="E59" s="45"/>
      <c r="F59" s="51">
        <f>SUM(F60:F81)</f>
        <v>12285052</v>
      </c>
      <c r="G59" s="51">
        <v>22354425</v>
      </c>
      <c r="H59" s="51">
        <f t="shared" si="0"/>
        <v>-10069373</v>
      </c>
    </row>
    <row r="60" spans="1:8" x14ac:dyDescent="0.15">
      <c r="A60" s="43"/>
      <c r="B60" s="44"/>
      <c r="C60" s="44"/>
      <c r="D60" s="44" t="s">
        <v>57</v>
      </c>
      <c r="E60" s="45"/>
      <c r="F60" s="51">
        <v>692400</v>
      </c>
      <c r="G60" s="51">
        <v>692400</v>
      </c>
      <c r="H60" s="51">
        <f t="shared" si="0"/>
        <v>0</v>
      </c>
    </row>
    <row r="61" spans="1:8" x14ac:dyDescent="0.15">
      <c r="A61" s="43"/>
      <c r="B61" s="44"/>
      <c r="C61" s="44"/>
      <c r="D61" s="44" t="s">
        <v>31</v>
      </c>
      <c r="E61" s="45"/>
      <c r="F61" s="51">
        <v>5980505</v>
      </c>
      <c r="G61" s="51">
        <v>9071155</v>
      </c>
      <c r="H61" s="51">
        <f t="shared" si="0"/>
        <v>-3090650</v>
      </c>
    </row>
    <row r="62" spans="1:8" x14ac:dyDescent="0.15">
      <c r="A62" s="43"/>
      <c r="B62" s="44"/>
      <c r="C62" s="44"/>
      <c r="D62" s="44" t="s">
        <v>33</v>
      </c>
      <c r="E62" s="45"/>
      <c r="F62" s="51">
        <v>985410</v>
      </c>
      <c r="G62" s="51">
        <v>1496018</v>
      </c>
      <c r="H62" s="51">
        <f t="shared" si="0"/>
        <v>-510608</v>
      </c>
    </row>
    <row r="63" spans="1:8" x14ac:dyDescent="0.15">
      <c r="A63" s="43"/>
      <c r="B63" s="44"/>
      <c r="C63" s="44"/>
      <c r="D63" s="44" t="s">
        <v>34</v>
      </c>
      <c r="E63" s="45"/>
      <c r="F63" s="51">
        <v>483120</v>
      </c>
      <c r="G63" s="51">
        <v>728280</v>
      </c>
      <c r="H63" s="51">
        <f t="shared" si="0"/>
        <v>-245160</v>
      </c>
    </row>
    <row r="64" spans="1:8" x14ac:dyDescent="0.15">
      <c r="A64" s="43"/>
      <c r="B64" s="44"/>
      <c r="C64" s="44"/>
      <c r="D64" s="44" t="s">
        <v>35</v>
      </c>
      <c r="E64" s="45"/>
      <c r="F64" s="51">
        <v>11000</v>
      </c>
      <c r="G64" s="51">
        <v>16500</v>
      </c>
      <c r="H64" s="51">
        <f t="shared" si="0"/>
        <v>-5500</v>
      </c>
    </row>
    <row r="65" spans="1:8" x14ac:dyDescent="0.15">
      <c r="A65" s="43"/>
      <c r="B65" s="44"/>
      <c r="C65" s="44"/>
      <c r="D65" s="44" t="s">
        <v>36</v>
      </c>
      <c r="E65" s="45"/>
      <c r="F65" s="51">
        <v>479000</v>
      </c>
      <c r="G65" s="51">
        <v>449000</v>
      </c>
      <c r="H65" s="51">
        <f t="shared" si="0"/>
        <v>30000</v>
      </c>
    </row>
    <row r="66" spans="1:8" x14ac:dyDescent="0.15">
      <c r="A66" s="43"/>
      <c r="B66" s="44"/>
      <c r="C66" s="44"/>
      <c r="D66" s="44" t="s">
        <v>37</v>
      </c>
      <c r="E66" s="45"/>
      <c r="F66" s="51">
        <v>50780</v>
      </c>
      <c r="G66" s="51">
        <v>171240</v>
      </c>
      <c r="H66" s="51">
        <f t="shared" si="0"/>
        <v>-120460</v>
      </c>
    </row>
    <row r="67" spans="1:8" x14ac:dyDescent="0.15">
      <c r="A67" s="43"/>
      <c r="B67" s="44"/>
      <c r="C67" s="44"/>
      <c r="D67" s="44" t="s">
        <v>38</v>
      </c>
      <c r="E67" s="45"/>
      <c r="F67" s="51">
        <v>236886</v>
      </c>
      <c r="G67" s="51">
        <v>978554</v>
      </c>
      <c r="H67" s="51">
        <f t="shared" si="0"/>
        <v>-741668</v>
      </c>
    </row>
    <row r="68" spans="1:8" x14ac:dyDescent="0.15">
      <c r="A68" s="43"/>
      <c r="B68" s="44"/>
      <c r="C68" s="44"/>
      <c r="D68" s="44" t="s">
        <v>40</v>
      </c>
      <c r="E68" s="45"/>
      <c r="F68" s="51">
        <v>110000</v>
      </c>
      <c r="G68" s="51">
        <v>300000</v>
      </c>
      <c r="H68" s="51">
        <f t="shared" si="0"/>
        <v>-190000</v>
      </c>
    </row>
    <row r="69" spans="1:8" x14ac:dyDescent="0.15">
      <c r="A69" s="43"/>
      <c r="B69" s="44"/>
      <c r="C69" s="44"/>
      <c r="D69" s="44" t="s">
        <v>41</v>
      </c>
      <c r="E69" s="45"/>
      <c r="F69" s="51">
        <v>264000</v>
      </c>
      <c r="G69" s="51">
        <v>264000</v>
      </c>
      <c r="H69" s="51">
        <f t="shared" si="0"/>
        <v>0</v>
      </c>
    </row>
    <row r="70" spans="1:8" x14ac:dyDescent="0.15">
      <c r="A70" s="43"/>
      <c r="B70" s="44"/>
      <c r="C70" s="44"/>
      <c r="D70" s="44" t="s">
        <v>42</v>
      </c>
      <c r="E70" s="45"/>
      <c r="F70" s="51">
        <v>20000</v>
      </c>
      <c r="G70" s="51">
        <v>200000</v>
      </c>
      <c r="H70" s="51">
        <f t="shared" si="0"/>
        <v>-180000</v>
      </c>
    </row>
    <row r="71" spans="1:8" x14ac:dyDescent="0.15">
      <c r="A71" s="43"/>
      <c r="B71" s="44"/>
      <c r="C71" s="44"/>
      <c r="D71" s="44" t="s">
        <v>43</v>
      </c>
      <c r="E71" s="45"/>
      <c r="F71" s="51">
        <v>330275</v>
      </c>
      <c r="G71" s="51">
        <v>478775</v>
      </c>
      <c r="H71" s="51">
        <f t="shared" si="0"/>
        <v>-148500</v>
      </c>
    </row>
    <row r="72" spans="1:8" x14ac:dyDescent="0.15">
      <c r="A72" s="43"/>
      <c r="B72" s="44"/>
      <c r="C72" s="44"/>
      <c r="D72" s="44" t="s">
        <v>44</v>
      </c>
      <c r="E72" s="45"/>
      <c r="F72" s="51">
        <v>0</v>
      </c>
      <c r="G72" s="51">
        <v>37443</v>
      </c>
      <c r="H72" s="51">
        <f t="shared" si="0"/>
        <v>-37443</v>
      </c>
    </row>
    <row r="73" spans="1:8" x14ac:dyDescent="0.15">
      <c r="A73" s="43"/>
      <c r="B73" s="44"/>
      <c r="C73" s="44"/>
      <c r="D73" s="44" t="s">
        <v>45</v>
      </c>
      <c r="E73" s="45"/>
      <c r="F73" s="51">
        <v>695384</v>
      </c>
      <c r="G73" s="51">
        <v>913372</v>
      </c>
      <c r="H73" s="51">
        <f t="shared" si="0"/>
        <v>-217988</v>
      </c>
    </row>
    <row r="74" spans="1:8" x14ac:dyDescent="0.15">
      <c r="A74" s="43"/>
      <c r="B74" s="44"/>
      <c r="C74" s="44"/>
      <c r="D74" s="44" t="s">
        <v>46</v>
      </c>
      <c r="E74" s="45"/>
      <c r="F74" s="51">
        <v>110551</v>
      </c>
      <c r="G74" s="51">
        <v>117865</v>
      </c>
      <c r="H74" s="51">
        <f t="shared" si="0"/>
        <v>-7314</v>
      </c>
    </row>
    <row r="75" spans="1:8" x14ac:dyDescent="0.15">
      <c r="A75" s="43"/>
      <c r="B75" s="44"/>
      <c r="C75" s="44"/>
      <c r="D75" s="44" t="s">
        <v>48</v>
      </c>
      <c r="E75" s="45"/>
      <c r="F75" s="51">
        <v>1222000</v>
      </c>
      <c r="G75" s="51">
        <v>3422000</v>
      </c>
      <c r="H75" s="51">
        <f t="shared" ref="H75:H113" si="1">F75-G75</f>
        <v>-2200000</v>
      </c>
    </row>
    <row r="76" spans="1:8" x14ac:dyDescent="0.15">
      <c r="A76" s="43"/>
      <c r="B76" s="44"/>
      <c r="C76" s="44"/>
      <c r="D76" s="44" t="s">
        <v>49</v>
      </c>
      <c r="E76" s="45"/>
      <c r="F76" s="51">
        <v>265000</v>
      </c>
      <c r="G76" s="51">
        <v>265000</v>
      </c>
      <c r="H76" s="51">
        <f t="shared" si="1"/>
        <v>0</v>
      </c>
    </row>
    <row r="77" spans="1:8" x14ac:dyDescent="0.15">
      <c r="A77" s="43"/>
      <c r="B77" s="44"/>
      <c r="C77" s="44"/>
      <c r="D77" s="44" t="s">
        <v>53</v>
      </c>
      <c r="E77" s="45"/>
      <c r="F77" s="51">
        <v>0</v>
      </c>
      <c r="G77" s="51">
        <v>2003</v>
      </c>
      <c r="H77" s="51">
        <f t="shared" si="1"/>
        <v>-2003</v>
      </c>
    </row>
    <row r="78" spans="1:8" x14ac:dyDescent="0.15">
      <c r="A78" s="43"/>
      <c r="B78" s="44"/>
      <c r="C78" s="44"/>
      <c r="D78" s="44" t="s">
        <v>50</v>
      </c>
      <c r="E78" s="45"/>
      <c r="F78" s="46">
        <v>250790</v>
      </c>
      <c r="G78" s="46">
        <v>2303966</v>
      </c>
      <c r="H78" s="51">
        <f t="shared" si="1"/>
        <v>-2053176</v>
      </c>
    </row>
    <row r="79" spans="1:8" x14ac:dyDescent="0.15">
      <c r="A79" s="43"/>
      <c r="B79" s="44"/>
      <c r="C79" s="44"/>
      <c r="D79" s="44" t="s">
        <v>52</v>
      </c>
      <c r="E79" s="45"/>
      <c r="F79" s="51">
        <v>1650</v>
      </c>
      <c r="G79" s="51">
        <v>1650</v>
      </c>
      <c r="H79" s="51">
        <f t="shared" si="1"/>
        <v>0</v>
      </c>
    </row>
    <row r="80" spans="1:8" x14ac:dyDescent="0.15">
      <c r="A80" s="43"/>
      <c r="B80" s="44"/>
      <c r="C80" s="44"/>
      <c r="D80" s="44" t="s">
        <v>58</v>
      </c>
      <c r="E80" s="45"/>
      <c r="F80" s="51">
        <v>86301</v>
      </c>
      <c r="G80" s="51">
        <v>345204</v>
      </c>
      <c r="H80" s="51">
        <f t="shared" si="1"/>
        <v>-258903</v>
      </c>
    </row>
    <row r="81" spans="1:8" x14ac:dyDescent="0.15">
      <c r="A81" s="43"/>
      <c r="B81" s="44"/>
      <c r="C81" s="44"/>
      <c r="D81" s="44" t="s">
        <v>55</v>
      </c>
      <c r="E81" s="45"/>
      <c r="F81" s="51">
        <v>10000</v>
      </c>
      <c r="G81" s="51">
        <v>100000</v>
      </c>
      <c r="H81" s="51">
        <f t="shared" si="1"/>
        <v>-90000</v>
      </c>
    </row>
    <row r="82" spans="1:8" x14ac:dyDescent="0.15">
      <c r="A82" s="43"/>
      <c r="B82" s="44"/>
      <c r="C82" s="44" t="s">
        <v>59</v>
      </c>
      <c r="D82" s="44"/>
      <c r="E82" s="45"/>
      <c r="F82" s="51">
        <f>SUM(F29,F59)</f>
        <v>240586117</v>
      </c>
      <c r="G82" s="51">
        <v>276305377</v>
      </c>
      <c r="H82" s="51">
        <f t="shared" si="1"/>
        <v>-35719260</v>
      </c>
    </row>
    <row r="83" spans="1:8" x14ac:dyDescent="0.15">
      <c r="A83" s="43"/>
      <c r="B83" s="44"/>
      <c r="C83" s="44" t="s">
        <v>60</v>
      </c>
      <c r="D83" s="44"/>
      <c r="E83" s="45"/>
      <c r="F83" s="51">
        <f>F27-F82</f>
        <v>-2879117</v>
      </c>
      <c r="G83" s="51">
        <v>-22211377</v>
      </c>
      <c r="H83" s="51">
        <f t="shared" si="1"/>
        <v>19332260</v>
      </c>
    </row>
    <row r="84" spans="1:8" x14ac:dyDescent="0.15">
      <c r="A84" s="43"/>
      <c r="B84" s="44"/>
      <c r="C84" s="44" t="s">
        <v>61</v>
      </c>
      <c r="D84" s="44"/>
      <c r="E84" s="45"/>
      <c r="F84" s="46">
        <v>0</v>
      </c>
      <c r="G84" s="46">
        <v>0</v>
      </c>
      <c r="H84" s="51">
        <f t="shared" si="1"/>
        <v>0</v>
      </c>
    </row>
    <row r="85" spans="1:8" x14ac:dyDescent="0.15">
      <c r="A85" s="43"/>
      <c r="B85" s="44"/>
      <c r="C85" s="44" t="s">
        <v>62</v>
      </c>
      <c r="D85" s="44"/>
      <c r="E85" s="45"/>
      <c r="F85" s="46">
        <v>0</v>
      </c>
      <c r="G85" s="46">
        <v>0</v>
      </c>
      <c r="H85" s="51">
        <f t="shared" si="1"/>
        <v>0</v>
      </c>
    </row>
    <row r="86" spans="1:8" x14ac:dyDescent="0.15">
      <c r="A86" s="43"/>
      <c r="B86" s="44"/>
      <c r="C86" s="44" t="s">
        <v>63</v>
      </c>
      <c r="D86" s="44"/>
      <c r="E86" s="45"/>
      <c r="F86" s="46">
        <v>0</v>
      </c>
      <c r="G86" s="46">
        <v>0</v>
      </c>
      <c r="H86" s="51">
        <f t="shared" si="1"/>
        <v>0</v>
      </c>
    </row>
    <row r="87" spans="1:8" x14ac:dyDescent="0.15">
      <c r="A87" s="43"/>
      <c r="B87" s="44"/>
      <c r="C87" s="44" t="s">
        <v>64</v>
      </c>
      <c r="D87" s="44"/>
      <c r="E87" s="45"/>
      <c r="F87" s="46">
        <v>0</v>
      </c>
      <c r="G87" s="46">
        <v>0</v>
      </c>
      <c r="H87" s="51">
        <f t="shared" si="1"/>
        <v>0</v>
      </c>
    </row>
    <row r="88" spans="1:8" x14ac:dyDescent="0.15">
      <c r="A88" s="43"/>
      <c r="B88" s="44" t="s">
        <v>65</v>
      </c>
      <c r="C88" s="44"/>
      <c r="D88" s="44"/>
      <c r="E88" s="45"/>
      <c r="F88" s="46">
        <f>SUM(F83)</f>
        <v>-2879117</v>
      </c>
      <c r="G88" s="46">
        <v>-22211377</v>
      </c>
      <c r="H88" s="51">
        <f t="shared" si="1"/>
        <v>19332260</v>
      </c>
    </row>
    <row r="89" spans="1:8" x14ac:dyDescent="0.15">
      <c r="A89" s="43" t="s">
        <v>66</v>
      </c>
      <c r="B89" s="44"/>
      <c r="C89" s="44"/>
      <c r="D89" s="44"/>
      <c r="E89" s="45"/>
      <c r="F89" s="46"/>
      <c r="G89" s="46"/>
      <c r="H89" s="51">
        <f t="shared" si="1"/>
        <v>0</v>
      </c>
    </row>
    <row r="90" spans="1:8" x14ac:dyDescent="0.15">
      <c r="A90" s="43"/>
      <c r="B90" s="44" t="s">
        <v>67</v>
      </c>
      <c r="C90" s="44"/>
      <c r="D90" s="44"/>
      <c r="E90" s="45"/>
      <c r="F90" s="46"/>
      <c r="G90" s="46"/>
      <c r="H90" s="51">
        <f t="shared" si="1"/>
        <v>0</v>
      </c>
    </row>
    <row r="91" spans="1:8" x14ac:dyDescent="0.15">
      <c r="A91" s="43"/>
      <c r="B91" s="44"/>
      <c r="C91" s="44" t="s">
        <v>68</v>
      </c>
      <c r="D91" s="44"/>
      <c r="E91" s="45"/>
      <c r="F91" s="46">
        <v>0</v>
      </c>
      <c r="G91" s="46">
        <v>0</v>
      </c>
      <c r="H91" s="51">
        <f t="shared" si="1"/>
        <v>0</v>
      </c>
    </row>
    <row r="92" spans="1:8" x14ac:dyDescent="0.15">
      <c r="A92" s="43"/>
      <c r="B92" s="44"/>
      <c r="C92" s="44"/>
      <c r="D92" s="44" t="s">
        <v>68</v>
      </c>
      <c r="E92" s="45"/>
      <c r="F92" s="46">
        <v>0</v>
      </c>
      <c r="G92" s="46">
        <v>0</v>
      </c>
      <c r="H92" s="51">
        <f t="shared" si="1"/>
        <v>0</v>
      </c>
    </row>
    <row r="93" spans="1:8" x14ac:dyDescent="0.15">
      <c r="A93" s="43"/>
      <c r="B93" s="44"/>
      <c r="C93" s="44" t="s">
        <v>69</v>
      </c>
      <c r="D93" s="44"/>
      <c r="E93" s="45"/>
      <c r="F93" s="46">
        <v>0</v>
      </c>
      <c r="G93" s="46">
        <v>0</v>
      </c>
      <c r="H93" s="51">
        <f t="shared" si="1"/>
        <v>0</v>
      </c>
    </row>
    <row r="94" spans="1:8" x14ac:dyDescent="0.15">
      <c r="A94" s="43"/>
      <c r="B94" s="44" t="s">
        <v>70</v>
      </c>
      <c r="C94" s="44"/>
      <c r="D94" s="44"/>
      <c r="E94" s="45"/>
      <c r="F94" s="46"/>
      <c r="G94" s="46"/>
      <c r="H94" s="51">
        <f t="shared" si="1"/>
        <v>0</v>
      </c>
    </row>
    <row r="95" spans="1:8" x14ac:dyDescent="0.15">
      <c r="A95" s="43"/>
      <c r="B95" s="44"/>
      <c r="C95" s="44" t="s">
        <v>71</v>
      </c>
      <c r="D95" s="44"/>
      <c r="E95" s="45"/>
      <c r="F95" s="46">
        <v>0</v>
      </c>
      <c r="G95" s="46">
        <v>0</v>
      </c>
      <c r="H95" s="51">
        <f t="shared" si="1"/>
        <v>0</v>
      </c>
    </row>
    <row r="96" spans="1:8" x14ac:dyDescent="0.15">
      <c r="A96" s="43"/>
      <c r="B96" s="44"/>
      <c r="C96" s="44"/>
      <c r="D96" s="44" t="s">
        <v>72</v>
      </c>
      <c r="E96" s="45"/>
      <c r="F96" s="46">
        <v>0</v>
      </c>
      <c r="G96" s="46">
        <v>0</v>
      </c>
      <c r="H96" s="51">
        <f t="shared" si="1"/>
        <v>0</v>
      </c>
    </row>
    <row r="97" spans="1:8" x14ac:dyDescent="0.15">
      <c r="A97" s="43"/>
      <c r="B97" s="44"/>
      <c r="C97" s="44"/>
      <c r="D97" s="44" t="s">
        <v>73</v>
      </c>
      <c r="E97" s="45"/>
      <c r="F97" s="46">
        <v>0</v>
      </c>
      <c r="G97" s="46">
        <v>0</v>
      </c>
      <c r="H97" s="51">
        <f t="shared" si="1"/>
        <v>0</v>
      </c>
    </row>
    <row r="98" spans="1:8" x14ac:dyDescent="0.15">
      <c r="A98" s="43"/>
      <c r="B98" s="44"/>
      <c r="C98" s="44" t="s">
        <v>74</v>
      </c>
      <c r="D98" s="44"/>
      <c r="E98" s="45"/>
      <c r="F98" s="46">
        <v>0</v>
      </c>
      <c r="G98" s="46">
        <v>0</v>
      </c>
      <c r="H98" s="51">
        <f t="shared" si="1"/>
        <v>0</v>
      </c>
    </row>
    <row r="99" spans="1:8" x14ac:dyDescent="0.15">
      <c r="A99" s="43"/>
      <c r="B99" s="44"/>
      <c r="C99" s="44"/>
      <c r="D99" s="44" t="s">
        <v>74</v>
      </c>
      <c r="E99" s="45"/>
      <c r="F99" s="46">
        <v>0</v>
      </c>
      <c r="G99" s="46">
        <v>0</v>
      </c>
      <c r="H99" s="51">
        <f t="shared" si="1"/>
        <v>0</v>
      </c>
    </row>
    <row r="100" spans="1:8" x14ac:dyDescent="0.15">
      <c r="A100" s="43"/>
      <c r="B100" s="44"/>
      <c r="C100" s="44" t="s">
        <v>75</v>
      </c>
      <c r="D100" s="44"/>
      <c r="E100" s="45"/>
      <c r="F100" s="46">
        <v>0</v>
      </c>
      <c r="G100" s="46">
        <v>0</v>
      </c>
      <c r="H100" s="51">
        <f t="shared" si="1"/>
        <v>0</v>
      </c>
    </row>
    <row r="101" spans="1:8" x14ac:dyDescent="0.15">
      <c r="A101" s="43"/>
      <c r="B101" s="44" t="s">
        <v>76</v>
      </c>
      <c r="C101" s="44"/>
      <c r="D101" s="44"/>
      <c r="E101" s="45"/>
      <c r="F101" s="46">
        <v>0</v>
      </c>
      <c r="G101" s="46">
        <v>0</v>
      </c>
      <c r="H101" s="51">
        <f t="shared" si="1"/>
        <v>0</v>
      </c>
    </row>
    <row r="102" spans="1:8" x14ac:dyDescent="0.15">
      <c r="A102" s="43" t="s">
        <v>77</v>
      </c>
      <c r="B102" s="44"/>
      <c r="C102" s="44"/>
      <c r="D102" s="44"/>
      <c r="E102" s="45"/>
      <c r="F102" s="46">
        <f>SUM(F88)</f>
        <v>-2879117</v>
      </c>
      <c r="G102" s="46">
        <v>-22211377</v>
      </c>
      <c r="H102" s="51">
        <f t="shared" si="1"/>
        <v>19332260</v>
      </c>
    </row>
    <row r="103" spans="1:8" x14ac:dyDescent="0.15">
      <c r="A103" s="43" t="s">
        <v>78</v>
      </c>
      <c r="B103" s="44"/>
      <c r="C103" s="44"/>
      <c r="D103" s="44"/>
      <c r="E103" s="45"/>
      <c r="F103" s="46">
        <v>32231634</v>
      </c>
      <c r="G103" s="46">
        <v>32355946</v>
      </c>
      <c r="H103" s="51">
        <f t="shared" si="1"/>
        <v>-124312</v>
      </c>
    </row>
    <row r="104" spans="1:8" x14ac:dyDescent="0.15">
      <c r="A104" s="43" t="s">
        <v>79</v>
      </c>
      <c r="B104" s="44"/>
      <c r="C104" s="44"/>
      <c r="D104" s="44"/>
      <c r="E104" s="45"/>
      <c r="F104" s="46">
        <f>SUM(F102:F103)</f>
        <v>29352517</v>
      </c>
      <c r="G104" s="46">
        <v>10144569</v>
      </c>
      <c r="H104" s="51">
        <f t="shared" si="1"/>
        <v>19207948</v>
      </c>
    </row>
    <row r="105" spans="1:8" x14ac:dyDescent="0.15">
      <c r="A105" s="43" t="s">
        <v>80</v>
      </c>
      <c r="B105" s="44"/>
      <c r="C105" s="44"/>
      <c r="D105" s="44"/>
      <c r="E105" s="45"/>
      <c r="F105" s="46"/>
      <c r="G105" s="46"/>
      <c r="H105" s="51">
        <f t="shared" si="1"/>
        <v>0</v>
      </c>
    </row>
    <row r="106" spans="1:8" x14ac:dyDescent="0.15">
      <c r="A106" s="43" t="s">
        <v>81</v>
      </c>
      <c r="B106" s="44"/>
      <c r="C106" s="44"/>
      <c r="D106" s="44"/>
      <c r="E106" s="45"/>
      <c r="F106" s="46"/>
      <c r="G106" s="46"/>
      <c r="H106" s="51">
        <f t="shared" si="1"/>
        <v>0</v>
      </c>
    </row>
    <row r="107" spans="1:8" x14ac:dyDescent="0.15">
      <c r="A107" s="43"/>
      <c r="B107" s="44" t="s">
        <v>82</v>
      </c>
      <c r="C107" s="44"/>
      <c r="D107" s="44"/>
      <c r="E107" s="45"/>
      <c r="F107" s="46">
        <v>0</v>
      </c>
      <c r="G107" s="46">
        <v>0</v>
      </c>
      <c r="H107" s="51">
        <f t="shared" si="1"/>
        <v>0</v>
      </c>
    </row>
    <row r="108" spans="1:8" x14ac:dyDescent="0.15">
      <c r="A108" s="43" t="s">
        <v>83</v>
      </c>
      <c r="B108" s="44"/>
      <c r="C108" s="44"/>
      <c r="D108" s="44"/>
      <c r="E108" s="45"/>
      <c r="F108" s="46"/>
      <c r="G108" s="46"/>
      <c r="H108" s="51">
        <f t="shared" si="1"/>
        <v>0</v>
      </c>
    </row>
    <row r="109" spans="1:8" x14ac:dyDescent="0.15">
      <c r="A109" s="43"/>
      <c r="B109" s="44" t="s">
        <v>84</v>
      </c>
      <c r="C109" s="44"/>
      <c r="D109" s="44"/>
      <c r="E109" s="45"/>
      <c r="F109" s="46">
        <v>0</v>
      </c>
      <c r="G109" s="46">
        <v>0</v>
      </c>
      <c r="H109" s="51">
        <f t="shared" si="1"/>
        <v>0</v>
      </c>
    </row>
    <row r="110" spans="1:8" x14ac:dyDescent="0.15">
      <c r="A110" s="43" t="s">
        <v>85</v>
      </c>
      <c r="B110" s="44"/>
      <c r="C110" s="44"/>
      <c r="D110" s="44"/>
      <c r="E110" s="45"/>
      <c r="F110" s="46">
        <v>0</v>
      </c>
      <c r="G110" s="46">
        <v>0</v>
      </c>
      <c r="H110" s="51">
        <f t="shared" si="1"/>
        <v>0</v>
      </c>
    </row>
    <row r="111" spans="1:8" x14ac:dyDescent="0.15">
      <c r="A111" s="43" t="s">
        <v>86</v>
      </c>
      <c r="B111" s="44"/>
      <c r="C111" s="44"/>
      <c r="D111" s="44"/>
      <c r="E111" s="45"/>
      <c r="F111" s="46">
        <v>0</v>
      </c>
      <c r="G111" s="46">
        <v>0</v>
      </c>
      <c r="H111" s="51">
        <f t="shared" si="1"/>
        <v>0</v>
      </c>
    </row>
    <row r="112" spans="1:8" x14ac:dyDescent="0.15">
      <c r="A112" s="43" t="s">
        <v>87</v>
      </c>
      <c r="B112" s="44"/>
      <c r="C112" s="44"/>
      <c r="D112" s="44"/>
      <c r="E112" s="45"/>
      <c r="F112" s="46">
        <v>0</v>
      </c>
      <c r="G112" s="46">
        <v>0</v>
      </c>
      <c r="H112" s="51">
        <f t="shared" si="1"/>
        <v>0</v>
      </c>
    </row>
    <row r="113" spans="1:8" x14ac:dyDescent="0.15">
      <c r="A113" s="43" t="s">
        <v>88</v>
      </c>
      <c r="B113" s="44"/>
      <c r="C113" s="44"/>
      <c r="D113" s="44"/>
      <c r="E113" s="45"/>
      <c r="F113" s="46">
        <f>SUM(F104)</f>
        <v>29352517</v>
      </c>
      <c r="G113" s="46">
        <v>10144569</v>
      </c>
      <c r="H113" s="51">
        <f t="shared" si="1"/>
        <v>19207948</v>
      </c>
    </row>
  </sheetData>
  <mergeCells count="1">
    <mergeCell ref="A6:E6"/>
  </mergeCells>
  <phoneticPr fontId="1"/>
  <pageMargins left="0.78740157480314965" right="0.78740157480314965" top="0.78740157480314965" bottom="0.51181102362204722" header="0.51181102362204722" footer="0.51181102362204722"/>
  <pageSetup paperSize="9" scale="91" fitToHeight="0" orientation="portrait" verticalDpi="300" r:id="rId1"/>
  <headerFooter alignWithMargins="0">
    <oddHeader>&amp;R&amp;"ＭＳ 明朝,標準"&amp;P/&amp;N頁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9615-AE8A-4BD4-8F23-4926223F7681}">
  <dimension ref="A1:N55"/>
  <sheetViews>
    <sheetView view="pageLayout" topLeftCell="A4" zoomScaleNormal="100" workbookViewId="0">
      <selection activeCell="A4" sqref="A4"/>
    </sheetView>
  </sheetViews>
  <sheetFormatPr defaultColWidth="9" defaultRowHeight="13.5" x14ac:dyDescent="0.15"/>
  <cols>
    <col min="1" max="4" width="2" customWidth="1"/>
    <col min="5" max="5" width="26.125" customWidth="1"/>
    <col min="6" max="6" width="1.25" customWidth="1"/>
    <col min="7" max="7" width="15.375" customWidth="1"/>
    <col min="8" max="9" width="1.25" customWidth="1"/>
    <col min="10" max="10" width="15.375" customWidth="1"/>
    <col min="11" max="12" width="1.25" customWidth="1"/>
    <col min="13" max="13" width="15.375" customWidth="1"/>
    <col min="14" max="14" width="1.25" customWidth="1"/>
  </cols>
  <sheetData>
    <row r="1" spans="1:14" x14ac:dyDescent="0.15">
      <c r="A1" s="3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ht="17.25" x14ac:dyDescent="0.2">
      <c r="A2" s="5" t="s">
        <v>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x14ac:dyDescent="0.15">
      <c r="A3" s="4" t="s">
        <v>111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x14ac:dyDescent="0.15">
      <c r="A4" s="3"/>
      <c r="B4" s="3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4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 t="s">
        <v>0</v>
      </c>
    </row>
    <row r="6" spans="1:14" x14ac:dyDescent="0.15">
      <c r="A6" s="55" t="s">
        <v>1</v>
      </c>
      <c r="B6" s="56"/>
      <c r="C6" s="56"/>
      <c r="D6" s="56"/>
      <c r="E6" s="57"/>
      <c r="F6" s="9"/>
      <c r="G6" s="9" t="s">
        <v>2</v>
      </c>
      <c r="H6" s="10"/>
      <c r="I6" s="9"/>
      <c r="J6" s="9" t="s">
        <v>3</v>
      </c>
      <c r="K6" s="10"/>
      <c r="L6" s="9"/>
      <c r="M6" s="9" t="s">
        <v>4</v>
      </c>
      <c r="N6" s="10"/>
    </row>
    <row r="7" spans="1:14" x14ac:dyDescent="0.15">
      <c r="A7" s="11" t="s">
        <v>91</v>
      </c>
      <c r="B7" s="12"/>
      <c r="C7" s="12"/>
      <c r="D7" s="12"/>
      <c r="E7" s="13"/>
      <c r="F7" s="12"/>
      <c r="G7" s="14"/>
      <c r="H7" s="22"/>
      <c r="I7" s="14"/>
      <c r="J7" s="14"/>
      <c r="K7" s="22"/>
      <c r="L7" s="14"/>
      <c r="M7" s="14"/>
      <c r="N7" s="23"/>
    </row>
    <row r="8" spans="1:14" x14ac:dyDescent="0.15">
      <c r="A8" s="11"/>
      <c r="B8" s="12" t="s">
        <v>92</v>
      </c>
      <c r="C8" s="12"/>
      <c r="D8" s="12"/>
      <c r="E8" s="13"/>
      <c r="F8" s="12"/>
      <c r="G8" s="14"/>
      <c r="H8" s="22"/>
      <c r="I8" s="14"/>
      <c r="J8" s="14"/>
      <c r="K8" s="22"/>
      <c r="L8" s="14"/>
      <c r="M8" s="14"/>
      <c r="N8" s="24"/>
    </row>
    <row r="9" spans="1:14" x14ac:dyDescent="0.15">
      <c r="A9" s="11"/>
      <c r="B9" s="12"/>
      <c r="C9" s="12" t="s">
        <v>93</v>
      </c>
      <c r="D9" s="12"/>
      <c r="E9" s="13"/>
      <c r="F9" s="12"/>
      <c r="G9" s="14">
        <v>0</v>
      </c>
      <c r="H9" s="22"/>
      <c r="I9" s="14"/>
      <c r="J9" s="14">
        <v>0</v>
      </c>
      <c r="K9" s="22"/>
      <c r="L9" s="14"/>
      <c r="M9" s="14">
        <v>0</v>
      </c>
      <c r="N9" s="24"/>
    </row>
    <row r="10" spans="1:14" x14ac:dyDescent="0.15">
      <c r="A10" s="11"/>
      <c r="B10" s="12" t="s">
        <v>94</v>
      </c>
      <c r="C10" s="12"/>
      <c r="D10" s="12"/>
      <c r="E10" s="13"/>
      <c r="F10" s="12"/>
      <c r="G10" s="14"/>
      <c r="H10" s="22"/>
      <c r="I10" s="14"/>
      <c r="J10" s="14"/>
      <c r="K10" s="22"/>
      <c r="L10" s="14"/>
      <c r="M10" s="14"/>
      <c r="N10" s="24"/>
    </row>
    <row r="11" spans="1:14" x14ac:dyDescent="0.15">
      <c r="A11" s="11"/>
      <c r="B11" s="12"/>
      <c r="C11" s="12" t="s">
        <v>95</v>
      </c>
      <c r="D11" s="12"/>
      <c r="E11" s="13"/>
      <c r="F11" s="12"/>
      <c r="G11" s="14">
        <v>0</v>
      </c>
      <c r="H11" s="22"/>
      <c r="I11" s="14"/>
      <c r="J11" s="14">
        <v>0</v>
      </c>
      <c r="K11" s="22"/>
      <c r="L11" s="14"/>
      <c r="M11" s="14">
        <v>0</v>
      </c>
      <c r="N11" s="24"/>
    </row>
    <row r="12" spans="1:14" x14ac:dyDescent="0.15">
      <c r="A12" s="11"/>
      <c r="B12" s="12" t="s">
        <v>96</v>
      </c>
      <c r="C12" s="12"/>
      <c r="D12" s="12"/>
      <c r="E12" s="13"/>
      <c r="F12" s="12"/>
      <c r="G12" s="14">
        <v>0</v>
      </c>
      <c r="H12" s="22"/>
      <c r="I12" s="14"/>
      <c r="J12" s="14">
        <v>0</v>
      </c>
      <c r="K12" s="22"/>
      <c r="L12" s="14"/>
      <c r="M12" s="14">
        <v>0</v>
      </c>
      <c r="N12" s="24"/>
    </row>
    <row r="13" spans="1:14" x14ac:dyDescent="0.15">
      <c r="A13" s="11" t="s">
        <v>97</v>
      </c>
      <c r="B13" s="12"/>
      <c r="C13" s="12"/>
      <c r="D13" s="12"/>
      <c r="E13" s="13"/>
      <c r="F13" s="12"/>
      <c r="G13" s="14"/>
      <c r="H13" s="22"/>
      <c r="I13" s="14"/>
      <c r="J13" s="14"/>
      <c r="K13" s="22"/>
      <c r="L13" s="14"/>
      <c r="M13" s="14"/>
      <c r="N13" s="24"/>
    </row>
    <row r="14" spans="1:14" x14ac:dyDescent="0.15">
      <c r="A14" s="11"/>
      <c r="B14" s="12" t="s">
        <v>98</v>
      </c>
      <c r="C14" s="12"/>
      <c r="D14" s="12"/>
      <c r="E14" s="13"/>
      <c r="F14" s="12"/>
      <c r="G14" s="14"/>
      <c r="H14" s="22"/>
      <c r="I14" s="14"/>
      <c r="J14" s="14"/>
      <c r="K14" s="22"/>
      <c r="L14" s="14"/>
      <c r="M14" s="14"/>
      <c r="N14" s="24"/>
    </row>
    <row r="15" spans="1:14" x14ac:dyDescent="0.15">
      <c r="A15" s="11"/>
      <c r="B15" s="12"/>
      <c r="C15" s="12" t="s">
        <v>99</v>
      </c>
      <c r="D15" s="12"/>
      <c r="E15" s="13"/>
      <c r="F15" s="12"/>
      <c r="G15" s="14">
        <v>0</v>
      </c>
      <c r="H15" s="22"/>
      <c r="I15" s="14"/>
      <c r="J15" s="14">
        <v>0</v>
      </c>
      <c r="K15" s="22"/>
      <c r="L15" s="14"/>
      <c r="M15" s="14">
        <v>0</v>
      </c>
      <c r="N15" s="24"/>
    </row>
    <row r="16" spans="1:14" x14ac:dyDescent="0.15">
      <c r="A16" s="11"/>
      <c r="B16" s="12" t="s">
        <v>100</v>
      </c>
      <c r="C16" s="12"/>
      <c r="D16" s="12"/>
      <c r="E16" s="13"/>
      <c r="F16" s="12"/>
      <c r="G16" s="14"/>
      <c r="H16" s="22"/>
      <c r="I16" s="14"/>
      <c r="J16" s="14"/>
      <c r="K16" s="22"/>
      <c r="L16" s="14"/>
      <c r="M16" s="14"/>
      <c r="N16" s="24"/>
    </row>
    <row r="17" spans="1:14" x14ac:dyDescent="0.15">
      <c r="A17" s="11"/>
      <c r="B17" s="12"/>
      <c r="C17" s="12" t="s">
        <v>101</v>
      </c>
      <c r="D17" s="12"/>
      <c r="E17" s="13"/>
      <c r="F17" s="12"/>
      <c r="G17" s="14">
        <v>0</v>
      </c>
      <c r="H17" s="22"/>
      <c r="I17" s="14"/>
      <c r="J17" s="14">
        <v>0</v>
      </c>
      <c r="K17" s="22"/>
      <c r="L17" s="14"/>
      <c r="M17" s="14">
        <v>0</v>
      </c>
      <c r="N17" s="24"/>
    </row>
    <row r="18" spans="1:14" x14ac:dyDescent="0.15">
      <c r="A18" s="11"/>
      <c r="B18" s="12" t="s">
        <v>102</v>
      </c>
      <c r="C18" s="12"/>
      <c r="D18" s="12"/>
      <c r="E18" s="13"/>
      <c r="F18" s="12"/>
      <c r="G18" s="14">
        <v>0</v>
      </c>
      <c r="H18" s="22"/>
      <c r="I18" s="14"/>
      <c r="J18" s="14">
        <v>0</v>
      </c>
      <c r="K18" s="22"/>
      <c r="L18" s="14"/>
      <c r="M18" s="14">
        <v>0</v>
      </c>
      <c r="N18" s="24"/>
    </row>
    <row r="19" spans="1:14" x14ac:dyDescent="0.15">
      <c r="A19" s="11" t="s">
        <v>103</v>
      </c>
      <c r="B19" s="12"/>
      <c r="C19" s="12"/>
      <c r="D19" s="12"/>
      <c r="E19" s="13"/>
      <c r="F19" s="12"/>
      <c r="G19" s="14">
        <v>0</v>
      </c>
      <c r="H19" s="22"/>
      <c r="I19" s="14"/>
      <c r="J19" s="14">
        <v>0</v>
      </c>
      <c r="K19" s="22"/>
      <c r="L19" s="14"/>
      <c r="M19" s="14">
        <v>0</v>
      </c>
      <c r="N19" s="24"/>
    </row>
    <row r="20" spans="1:14" x14ac:dyDescent="0.15">
      <c r="A20" s="3"/>
      <c r="B20" s="3"/>
      <c r="C20" s="3"/>
      <c r="D20" s="3"/>
      <c r="E20" s="3"/>
      <c r="F20" s="3"/>
      <c r="G20" s="15"/>
      <c r="H20" s="15"/>
      <c r="I20" s="15"/>
      <c r="J20" s="15"/>
      <c r="K20" s="15"/>
      <c r="L20" s="15"/>
      <c r="M20" s="15"/>
    </row>
    <row r="21" spans="1:14" x14ac:dyDescent="0.15">
      <c r="A21" s="16" t="s">
        <v>104</v>
      </c>
      <c r="B21" s="16"/>
      <c r="C21" s="16"/>
      <c r="D21" s="16"/>
      <c r="E21" s="17"/>
      <c r="F21" s="17"/>
      <c r="G21" s="17"/>
      <c r="H21" s="17"/>
      <c r="I21" s="17"/>
      <c r="J21" s="17"/>
      <c r="K21" s="17"/>
      <c r="L21" s="17"/>
      <c r="M21" s="18"/>
    </row>
    <row r="22" spans="1:14" x14ac:dyDescent="0.15">
      <c r="A22" s="19"/>
      <c r="B22" s="19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</row>
    <row r="23" spans="1:14" x14ac:dyDescent="0.15">
      <c r="A23" s="16" t="s">
        <v>112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4" x14ac:dyDescent="0.15">
      <c r="A24" s="17"/>
      <c r="B24" s="17"/>
      <c r="C24" s="58"/>
      <c r="D24" s="58"/>
      <c r="E24" s="17"/>
      <c r="F24" s="17"/>
      <c r="G24" s="17"/>
      <c r="H24" s="17"/>
      <c r="I24" s="17"/>
      <c r="J24" s="17"/>
      <c r="K24" s="17"/>
      <c r="L24" s="17"/>
      <c r="M24" s="18"/>
    </row>
    <row r="25" spans="1:14" x14ac:dyDescent="0.15">
      <c r="A25" s="59" t="s">
        <v>105</v>
      </c>
      <c r="B25" s="59"/>
      <c r="C25" s="59"/>
      <c r="D25" s="59"/>
      <c r="E25" s="59"/>
      <c r="F25" s="59"/>
      <c r="G25" s="59"/>
      <c r="H25" s="59"/>
      <c r="I25" s="59"/>
      <c r="J25" s="59"/>
      <c r="K25" s="21"/>
      <c r="L25" s="21"/>
      <c r="M25" s="18"/>
    </row>
    <row r="26" spans="1:14" x14ac:dyDescent="0.15">
      <c r="A26" s="59" t="s">
        <v>114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4" x14ac:dyDescent="0.1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4" x14ac:dyDescent="0.1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4" x14ac:dyDescent="0.15">
      <c r="A29" s="59" t="s">
        <v>113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4" x14ac:dyDescent="0.1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1:14" x14ac:dyDescent="0.1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</row>
    <row r="32" spans="1:14" x14ac:dyDescent="0.15">
      <c r="A32" s="59" t="s">
        <v>115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</row>
    <row r="33" spans="1:13" x14ac:dyDescent="0.1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</row>
    <row r="34" spans="1:13" x14ac:dyDescent="0.1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  <row r="35" spans="1:13" x14ac:dyDescent="0.15">
      <c r="A35" s="59" t="s">
        <v>116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</row>
    <row r="36" spans="1:13" x14ac:dyDescent="0.1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  <row r="37" spans="1:13" x14ac:dyDescent="0.1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</row>
    <row r="38" spans="1:13" x14ac:dyDescent="0.15">
      <c r="A38" s="59" t="s">
        <v>117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  <row r="39" spans="1:13" x14ac:dyDescent="0.1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</row>
    <row r="40" spans="1:13" x14ac:dyDescent="0.15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</row>
    <row r="41" spans="1:13" x14ac:dyDescent="0.15">
      <c r="A41" s="59" t="s">
        <v>118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</row>
    <row r="42" spans="1:13" x14ac:dyDescent="0.1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</row>
    <row r="43" spans="1:13" x14ac:dyDescent="0.15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</row>
    <row r="44" spans="1:13" x14ac:dyDescent="0.15">
      <c r="A44" s="59" t="s">
        <v>119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</row>
    <row r="45" spans="1:13" x14ac:dyDescent="0.1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</row>
    <row r="46" spans="1:13" x14ac:dyDescent="0.1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</row>
    <row r="47" spans="1:13" x14ac:dyDescent="0.1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18"/>
    </row>
    <row r="48" spans="1:13" x14ac:dyDescent="0.15">
      <c r="A48" s="3"/>
      <c r="B48" s="3"/>
      <c r="C48" s="3"/>
      <c r="D48" s="3"/>
      <c r="E48" s="3"/>
      <c r="F48" s="3"/>
      <c r="G48" s="15"/>
      <c r="H48" s="15"/>
      <c r="I48" s="15"/>
      <c r="J48" s="15"/>
      <c r="K48" s="15"/>
      <c r="L48" s="15"/>
      <c r="M48" s="15"/>
    </row>
    <row r="49" spans="1:13" x14ac:dyDescent="0.15">
      <c r="A49" s="3"/>
      <c r="B49" s="3"/>
      <c r="C49" s="3"/>
      <c r="D49" s="3"/>
      <c r="E49" s="3"/>
      <c r="F49" s="3"/>
      <c r="G49" s="15"/>
      <c r="H49" s="15"/>
      <c r="I49" s="15"/>
      <c r="J49" s="15"/>
      <c r="K49" s="15"/>
      <c r="L49" s="15"/>
      <c r="M49" s="15"/>
    </row>
    <row r="50" spans="1:13" x14ac:dyDescent="0.15">
      <c r="A50" s="3"/>
      <c r="B50" s="3"/>
      <c r="C50" s="3"/>
      <c r="D50" s="3"/>
      <c r="E50" s="3"/>
      <c r="F50" s="3"/>
      <c r="G50" s="15"/>
      <c r="H50" s="15"/>
      <c r="I50" s="15"/>
      <c r="J50" s="15"/>
      <c r="K50" s="15"/>
      <c r="L50" s="15"/>
      <c r="M50" s="15"/>
    </row>
    <row r="51" spans="1:13" x14ac:dyDescent="0.15">
      <c r="A51" s="3"/>
      <c r="B51" s="3"/>
      <c r="C51" s="3"/>
      <c r="D51" s="3"/>
      <c r="E51" s="3"/>
      <c r="F51" s="3"/>
      <c r="G51" s="15"/>
      <c r="H51" s="15"/>
      <c r="I51" s="15"/>
      <c r="J51" s="15"/>
      <c r="K51" s="15"/>
      <c r="L51" s="15"/>
      <c r="M51" s="15"/>
    </row>
    <row r="52" spans="1:13" x14ac:dyDescent="0.15">
      <c r="A52" s="3"/>
      <c r="B52" s="3"/>
      <c r="C52" s="3"/>
      <c r="D52" s="3"/>
      <c r="E52" s="3"/>
      <c r="F52" s="3"/>
      <c r="G52" s="15"/>
      <c r="H52" s="15"/>
      <c r="I52" s="15"/>
      <c r="J52" s="15"/>
      <c r="K52" s="15"/>
      <c r="L52" s="15"/>
      <c r="M52" s="15"/>
    </row>
    <row r="53" spans="1:13" x14ac:dyDescent="0.15">
      <c r="A53" s="3"/>
      <c r="B53" s="3"/>
      <c r="C53" s="3"/>
      <c r="D53" s="3"/>
      <c r="E53" s="3"/>
      <c r="F53" s="3"/>
      <c r="G53" s="15"/>
      <c r="H53" s="15"/>
      <c r="I53" s="15"/>
      <c r="J53" s="15"/>
      <c r="K53" s="15"/>
      <c r="L53" s="15"/>
      <c r="M53" s="15"/>
    </row>
    <row r="54" spans="1:13" x14ac:dyDescent="0.15">
      <c r="A54" s="3"/>
      <c r="B54" s="3"/>
      <c r="C54" s="3"/>
      <c r="D54" s="3"/>
      <c r="E54" s="3"/>
      <c r="F54" s="3"/>
      <c r="G54" s="15"/>
      <c r="H54" s="15"/>
      <c r="I54" s="15"/>
      <c r="J54" s="15"/>
      <c r="K54" s="15"/>
      <c r="L54" s="15"/>
      <c r="M54" s="15"/>
    </row>
    <row r="55" spans="1:13" x14ac:dyDescent="0.15">
      <c r="A55" s="3"/>
      <c r="B55" s="3"/>
      <c r="C55" s="3"/>
      <c r="D55" s="3"/>
      <c r="E55" s="3"/>
      <c r="F55" s="3"/>
      <c r="G55" s="15"/>
      <c r="H55" s="15"/>
      <c r="I55" s="15"/>
      <c r="J55" s="15"/>
      <c r="K55" s="15"/>
      <c r="L55" s="15"/>
      <c r="M55" s="15"/>
    </row>
  </sheetData>
  <mergeCells count="10">
    <mergeCell ref="A6:E6"/>
    <mergeCell ref="C24:D24"/>
    <mergeCell ref="A44:M46"/>
    <mergeCell ref="A25:J25"/>
    <mergeCell ref="A26:M28"/>
    <mergeCell ref="A32:M34"/>
    <mergeCell ref="A35:M37"/>
    <mergeCell ref="A38:M40"/>
    <mergeCell ref="A41:M43"/>
    <mergeCell ref="A29:M31"/>
  </mergeCells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0A16-172A-459A-8354-70A382CACCA9}">
  <dimension ref="A1:N114"/>
  <sheetViews>
    <sheetView view="pageLayout" topLeftCell="A95" zoomScaleNormal="100" workbookViewId="0">
      <selection activeCell="E112" sqref="E112"/>
    </sheetView>
  </sheetViews>
  <sheetFormatPr defaultColWidth="9" defaultRowHeight="13.5" x14ac:dyDescent="0.15"/>
  <cols>
    <col min="1" max="4" width="2" style="29" customWidth="1"/>
    <col min="5" max="5" width="29" style="29" customWidth="1"/>
    <col min="6" max="6" width="1.375" style="29" customWidth="1"/>
    <col min="7" max="7" width="15.375" style="29" customWidth="1"/>
    <col min="8" max="9" width="1.375" style="29" customWidth="1"/>
    <col min="10" max="10" width="15.375" style="29" customWidth="1"/>
    <col min="11" max="12" width="1.375" style="29" customWidth="1"/>
    <col min="13" max="13" width="15.375" style="29" customWidth="1"/>
    <col min="14" max="14" width="1.375" style="29" customWidth="1"/>
    <col min="15" max="16384" width="9" style="29"/>
  </cols>
  <sheetData>
    <row r="1" spans="1:14" x14ac:dyDescent="0.15">
      <c r="A1" s="28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7.25" x14ac:dyDescent="0.15">
      <c r="A2" s="30" t="s">
        <v>106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15">
      <c r="A3" s="1" t="s">
        <v>111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15">
      <c r="A4" s="28"/>
      <c r="B4" s="2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1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2"/>
      <c r="N5" s="2" t="s">
        <v>0</v>
      </c>
    </row>
    <row r="6" spans="1:14" x14ac:dyDescent="0.15">
      <c r="A6" s="60" t="s">
        <v>1</v>
      </c>
      <c r="B6" s="61"/>
      <c r="C6" s="61"/>
      <c r="D6" s="61"/>
      <c r="E6" s="62"/>
      <c r="F6" s="25"/>
      <c r="G6" s="26" t="s">
        <v>107</v>
      </c>
      <c r="H6" s="27"/>
      <c r="I6" s="25"/>
      <c r="J6" s="26" t="s">
        <v>108</v>
      </c>
      <c r="K6" s="27"/>
      <c r="L6" s="25"/>
      <c r="M6" s="26" t="s">
        <v>109</v>
      </c>
      <c r="N6" s="27"/>
    </row>
    <row r="7" spans="1:14" x14ac:dyDescent="0.15">
      <c r="A7" s="32" t="s">
        <v>6</v>
      </c>
      <c r="B7" s="33"/>
      <c r="C7" s="33"/>
      <c r="D7" s="33"/>
      <c r="E7" s="34"/>
      <c r="F7" s="33"/>
      <c r="G7" s="35"/>
      <c r="H7" s="34"/>
      <c r="I7" s="33"/>
      <c r="J7" s="35"/>
      <c r="K7" s="34"/>
      <c r="L7" s="33"/>
      <c r="M7" s="35"/>
      <c r="N7" s="34"/>
    </row>
    <row r="8" spans="1:14" x14ac:dyDescent="0.15">
      <c r="A8" s="32" t="s">
        <v>7</v>
      </c>
      <c r="B8" s="33"/>
      <c r="C8" s="33"/>
      <c r="D8" s="33"/>
      <c r="E8" s="34"/>
      <c r="F8" s="33"/>
      <c r="G8" s="35"/>
      <c r="H8" s="34"/>
      <c r="I8" s="33"/>
      <c r="J8" s="35"/>
      <c r="K8" s="34"/>
      <c r="L8" s="33"/>
      <c r="M8" s="35"/>
      <c r="N8" s="34"/>
    </row>
    <row r="9" spans="1:14" x14ac:dyDescent="0.15">
      <c r="A9" s="32"/>
      <c r="B9" s="33" t="s">
        <v>8</v>
      </c>
      <c r="C9" s="33"/>
      <c r="D9" s="33"/>
      <c r="E9" s="34"/>
      <c r="F9" s="33"/>
      <c r="G9" s="35"/>
      <c r="H9" s="34"/>
      <c r="I9" s="33"/>
      <c r="J9" s="35"/>
      <c r="K9" s="34"/>
      <c r="L9" s="33"/>
      <c r="M9" s="35"/>
      <c r="N9" s="34"/>
    </row>
    <row r="10" spans="1:14" x14ac:dyDescent="0.15">
      <c r="A10" s="32"/>
      <c r="B10" s="33"/>
      <c r="C10" s="33" t="s">
        <v>9</v>
      </c>
      <c r="D10" s="33"/>
      <c r="E10" s="34"/>
      <c r="F10" s="33"/>
      <c r="G10" s="35">
        <f>SUM(G11,G12,G13)</f>
        <v>108600000</v>
      </c>
      <c r="H10" s="34"/>
      <c r="I10" s="33"/>
      <c r="J10" s="35">
        <f>SUM(J11,J12,J13)</f>
        <v>14400000</v>
      </c>
      <c r="K10" s="34"/>
      <c r="L10" s="33"/>
      <c r="M10" s="35">
        <f>SUM(G10,J10)</f>
        <v>123000000</v>
      </c>
      <c r="N10" s="34"/>
    </row>
    <row r="11" spans="1:14" x14ac:dyDescent="0.15">
      <c r="A11" s="32"/>
      <c r="B11" s="33"/>
      <c r="C11" s="33"/>
      <c r="D11" s="33" t="s">
        <v>10</v>
      </c>
      <c r="E11" s="34"/>
      <c r="F11" s="33"/>
      <c r="G11" s="35">
        <v>100000000</v>
      </c>
      <c r="H11" s="34"/>
      <c r="I11" s="33"/>
      <c r="J11" s="35">
        <v>0</v>
      </c>
      <c r="K11" s="34"/>
      <c r="L11" s="33"/>
      <c r="M11" s="35">
        <f t="shared" ref="M11:M75" si="0">SUM(G11,J11)</f>
        <v>100000000</v>
      </c>
      <c r="N11" s="34"/>
    </row>
    <row r="12" spans="1:14" x14ac:dyDescent="0.15">
      <c r="A12" s="32"/>
      <c r="B12" s="33"/>
      <c r="C12" s="33"/>
      <c r="D12" s="33" t="s">
        <v>11</v>
      </c>
      <c r="E12" s="34"/>
      <c r="F12" s="33"/>
      <c r="G12" s="35">
        <v>8000000</v>
      </c>
      <c r="H12" s="34"/>
      <c r="I12" s="33"/>
      <c r="J12" s="35">
        <v>0</v>
      </c>
      <c r="K12" s="34"/>
      <c r="L12" s="33"/>
      <c r="M12" s="35">
        <f t="shared" si="0"/>
        <v>8000000</v>
      </c>
      <c r="N12" s="34"/>
    </row>
    <row r="13" spans="1:14" x14ac:dyDescent="0.15">
      <c r="A13" s="32"/>
      <c r="B13" s="33"/>
      <c r="C13" s="33"/>
      <c r="D13" s="33" t="s">
        <v>12</v>
      </c>
      <c r="E13" s="34"/>
      <c r="F13" s="33"/>
      <c r="G13" s="35">
        <v>600000</v>
      </c>
      <c r="H13" s="34"/>
      <c r="I13" s="33"/>
      <c r="J13" s="35">
        <v>14400000</v>
      </c>
      <c r="K13" s="34"/>
      <c r="L13" s="33"/>
      <c r="M13" s="35">
        <f t="shared" si="0"/>
        <v>15000000</v>
      </c>
      <c r="N13" s="34"/>
    </row>
    <row r="14" spans="1:14" x14ac:dyDescent="0.15">
      <c r="A14" s="32"/>
      <c r="B14" s="33"/>
      <c r="C14" s="33" t="s">
        <v>13</v>
      </c>
      <c r="D14" s="33"/>
      <c r="E14" s="34"/>
      <c r="F14" s="33"/>
      <c r="G14" s="35">
        <v>792000</v>
      </c>
      <c r="H14" s="34"/>
      <c r="I14" s="33"/>
      <c r="J14" s="35">
        <v>0</v>
      </c>
      <c r="K14" s="34"/>
      <c r="L14" s="33"/>
      <c r="M14" s="35">
        <f t="shared" si="0"/>
        <v>792000</v>
      </c>
      <c r="N14" s="34"/>
    </row>
    <row r="15" spans="1:14" x14ac:dyDescent="0.15">
      <c r="A15" s="32"/>
      <c r="B15" s="33"/>
      <c r="C15" s="33"/>
      <c r="D15" s="33" t="s">
        <v>13</v>
      </c>
      <c r="E15" s="34"/>
      <c r="F15" s="33"/>
      <c r="G15" s="35">
        <v>792000</v>
      </c>
      <c r="H15" s="34"/>
      <c r="I15" s="33"/>
      <c r="J15" s="35">
        <v>0</v>
      </c>
      <c r="K15" s="34"/>
      <c r="L15" s="33"/>
      <c r="M15" s="35">
        <f t="shared" si="0"/>
        <v>792000</v>
      </c>
      <c r="N15" s="34"/>
    </row>
    <row r="16" spans="1:14" x14ac:dyDescent="0.15">
      <c r="A16" s="32"/>
      <c r="B16" s="33"/>
      <c r="C16" s="33" t="s">
        <v>14</v>
      </c>
      <c r="D16" s="33"/>
      <c r="E16" s="34"/>
      <c r="F16" s="33"/>
      <c r="G16" s="35">
        <f>SUM(G17:G18)</f>
        <v>75646926</v>
      </c>
      <c r="H16" s="34"/>
      <c r="I16" s="33"/>
      <c r="J16" s="35">
        <f>SUM(J17:J18)</f>
        <v>11658074</v>
      </c>
      <c r="K16" s="34"/>
      <c r="L16" s="33"/>
      <c r="M16" s="35">
        <f>SUM(G16,J16)</f>
        <v>87305000</v>
      </c>
      <c r="N16" s="34"/>
    </row>
    <row r="17" spans="1:14" x14ac:dyDescent="0.15">
      <c r="A17" s="32"/>
      <c r="B17" s="33"/>
      <c r="C17" s="33"/>
      <c r="D17" s="33" t="s">
        <v>15</v>
      </c>
      <c r="E17" s="34"/>
      <c r="F17" s="33"/>
      <c r="G17" s="35">
        <v>75646926</v>
      </c>
      <c r="H17" s="34"/>
      <c r="I17" s="33"/>
      <c r="J17" s="35">
        <v>0</v>
      </c>
      <c r="K17" s="34"/>
      <c r="L17" s="33"/>
      <c r="M17" s="35">
        <f t="shared" si="0"/>
        <v>75646926</v>
      </c>
      <c r="N17" s="34"/>
    </row>
    <row r="18" spans="1:14" x14ac:dyDescent="0.15">
      <c r="A18" s="32"/>
      <c r="B18" s="33"/>
      <c r="C18" s="33"/>
      <c r="D18" s="33" t="s">
        <v>16</v>
      </c>
      <c r="E18" s="34"/>
      <c r="F18" s="33"/>
      <c r="G18" s="35"/>
      <c r="H18" s="34">
        <v>11658074</v>
      </c>
      <c r="I18" s="33"/>
      <c r="J18" s="35">
        <v>11658074</v>
      </c>
      <c r="K18" s="34"/>
      <c r="L18" s="33"/>
      <c r="M18" s="35">
        <f t="shared" si="0"/>
        <v>11658074</v>
      </c>
      <c r="N18" s="34"/>
    </row>
    <row r="19" spans="1:14" x14ac:dyDescent="0.15">
      <c r="A19" s="32"/>
      <c r="B19" s="33"/>
      <c r="C19" s="33" t="s">
        <v>17</v>
      </c>
      <c r="D19" s="33"/>
      <c r="E19" s="34"/>
      <c r="F19" s="33"/>
      <c r="G19" s="35">
        <v>350000</v>
      </c>
      <c r="H19" s="34"/>
      <c r="I19" s="33"/>
      <c r="J19" s="35">
        <v>350000</v>
      </c>
      <c r="K19" s="34"/>
      <c r="L19" s="33"/>
      <c r="M19" s="35">
        <f t="shared" si="0"/>
        <v>700000</v>
      </c>
      <c r="N19" s="34"/>
    </row>
    <row r="20" spans="1:14" x14ac:dyDescent="0.15">
      <c r="A20" s="32"/>
      <c r="B20" s="33"/>
      <c r="C20" s="33"/>
      <c r="D20" s="33" t="s">
        <v>18</v>
      </c>
      <c r="E20" s="34"/>
      <c r="F20" s="33"/>
      <c r="G20" s="35">
        <v>350000</v>
      </c>
      <c r="H20" s="34"/>
      <c r="I20" s="33"/>
      <c r="J20" s="35">
        <v>350000</v>
      </c>
      <c r="K20" s="34"/>
      <c r="L20" s="33"/>
      <c r="M20" s="35">
        <f t="shared" si="0"/>
        <v>700000</v>
      </c>
      <c r="N20" s="34"/>
    </row>
    <row r="21" spans="1:14" x14ac:dyDescent="0.15">
      <c r="A21" s="32"/>
      <c r="B21" s="33"/>
      <c r="C21" s="33" t="s">
        <v>19</v>
      </c>
      <c r="D21" s="33"/>
      <c r="E21" s="34"/>
      <c r="F21" s="33"/>
      <c r="G21" s="35">
        <v>25800000</v>
      </c>
      <c r="H21" s="34"/>
      <c r="I21" s="33"/>
      <c r="J21" s="35">
        <v>0</v>
      </c>
      <c r="K21" s="34"/>
      <c r="L21" s="33"/>
      <c r="M21" s="35">
        <f t="shared" si="0"/>
        <v>25800000</v>
      </c>
      <c r="N21" s="34"/>
    </row>
    <row r="22" spans="1:14" x14ac:dyDescent="0.15">
      <c r="A22" s="32"/>
      <c r="B22" s="33"/>
      <c r="C22" s="33"/>
      <c r="D22" s="33" t="s">
        <v>20</v>
      </c>
      <c r="E22" s="34"/>
      <c r="F22" s="33"/>
      <c r="G22" s="35">
        <v>12900000</v>
      </c>
      <c r="H22" s="34"/>
      <c r="I22" s="33"/>
      <c r="J22" s="35">
        <v>0</v>
      </c>
      <c r="K22" s="34"/>
      <c r="L22" s="33"/>
      <c r="M22" s="35">
        <f t="shared" si="0"/>
        <v>12900000</v>
      </c>
      <c r="N22" s="34"/>
    </row>
    <row r="23" spans="1:14" x14ac:dyDescent="0.15">
      <c r="A23" s="32"/>
      <c r="B23" s="33"/>
      <c r="C23" s="33"/>
      <c r="D23" s="33" t="s">
        <v>21</v>
      </c>
      <c r="E23" s="34"/>
      <c r="F23" s="33"/>
      <c r="G23" s="35">
        <v>12900000</v>
      </c>
      <c r="H23" s="34"/>
      <c r="I23" s="33"/>
      <c r="J23" s="35">
        <v>0</v>
      </c>
      <c r="K23" s="34"/>
      <c r="L23" s="33"/>
      <c r="M23" s="35">
        <f t="shared" si="0"/>
        <v>12900000</v>
      </c>
      <c r="N23" s="34"/>
    </row>
    <row r="24" spans="1:14" x14ac:dyDescent="0.15">
      <c r="A24" s="32"/>
      <c r="B24" s="33"/>
      <c r="C24" s="33" t="s">
        <v>22</v>
      </c>
      <c r="D24" s="33"/>
      <c r="E24" s="34"/>
      <c r="F24" s="33"/>
      <c r="G24" s="35"/>
      <c r="H24" s="34"/>
      <c r="I24" s="33"/>
      <c r="J24" s="35">
        <v>110000</v>
      </c>
      <c r="K24" s="34"/>
      <c r="L24" s="33"/>
      <c r="M24" s="35">
        <f t="shared" si="0"/>
        <v>110000</v>
      </c>
      <c r="N24" s="34"/>
    </row>
    <row r="25" spans="1:14" x14ac:dyDescent="0.15">
      <c r="A25" s="32"/>
      <c r="B25" s="33"/>
      <c r="C25" s="33"/>
      <c r="D25" s="33" t="s">
        <v>23</v>
      </c>
      <c r="E25" s="34"/>
      <c r="F25" s="33"/>
      <c r="G25" s="35"/>
      <c r="H25" s="34"/>
      <c r="I25" s="33"/>
      <c r="J25" s="35">
        <v>10000</v>
      </c>
      <c r="K25" s="34"/>
      <c r="L25" s="33"/>
      <c r="M25" s="35">
        <f t="shared" si="0"/>
        <v>10000</v>
      </c>
      <c r="N25" s="34"/>
    </row>
    <row r="26" spans="1:14" x14ac:dyDescent="0.15">
      <c r="A26" s="32"/>
      <c r="B26" s="33"/>
      <c r="C26" s="33"/>
      <c r="D26" s="33" t="s">
        <v>22</v>
      </c>
      <c r="E26" s="34"/>
      <c r="F26" s="33"/>
      <c r="G26" s="35"/>
      <c r="H26" s="34"/>
      <c r="I26" s="33"/>
      <c r="J26" s="35">
        <v>100000</v>
      </c>
      <c r="K26" s="34"/>
      <c r="L26" s="33"/>
      <c r="M26" s="35">
        <f t="shared" si="0"/>
        <v>100000</v>
      </c>
      <c r="N26" s="34"/>
    </row>
    <row r="27" spans="1:14" x14ac:dyDescent="0.15">
      <c r="A27" s="32"/>
      <c r="B27" s="33"/>
      <c r="C27" s="33" t="s">
        <v>24</v>
      </c>
      <c r="D27" s="33"/>
      <c r="E27" s="34"/>
      <c r="F27" s="33"/>
      <c r="G27" s="35">
        <f>SUM(G10,G14,G16,G19,G21,G24)</f>
        <v>211188926</v>
      </c>
      <c r="H27" s="34"/>
      <c r="I27" s="33"/>
      <c r="J27" s="35">
        <f>SUM(J10,J14,J16,J19,J21,J24)</f>
        <v>26518074</v>
      </c>
      <c r="K27" s="34"/>
      <c r="L27" s="33"/>
      <c r="M27" s="35">
        <f t="shared" si="0"/>
        <v>237707000</v>
      </c>
      <c r="N27" s="34"/>
    </row>
    <row r="28" spans="1:14" x14ac:dyDescent="0.15">
      <c r="A28" s="32"/>
      <c r="B28" s="33" t="s">
        <v>25</v>
      </c>
      <c r="C28" s="33"/>
      <c r="D28" s="33"/>
      <c r="E28" s="34"/>
      <c r="F28" s="33"/>
      <c r="G28" s="35"/>
      <c r="H28" s="34"/>
      <c r="I28" s="33"/>
      <c r="J28" s="35"/>
      <c r="K28" s="34"/>
      <c r="L28" s="33"/>
      <c r="M28" s="35"/>
      <c r="N28" s="34"/>
    </row>
    <row r="29" spans="1:14" x14ac:dyDescent="0.15">
      <c r="A29" s="32"/>
      <c r="B29" s="33"/>
      <c r="C29" s="33" t="s">
        <v>26</v>
      </c>
      <c r="D29" s="33"/>
      <c r="E29" s="34"/>
      <c r="F29" s="33"/>
      <c r="G29" s="35">
        <f>SUM(G30:G58)</f>
        <v>228301065</v>
      </c>
      <c r="H29" s="34"/>
      <c r="I29" s="33"/>
      <c r="J29" s="35">
        <v>0</v>
      </c>
      <c r="K29" s="34"/>
      <c r="L29" s="33"/>
      <c r="M29" s="35">
        <f t="shared" si="0"/>
        <v>228301065</v>
      </c>
      <c r="N29" s="34"/>
    </row>
    <row r="30" spans="1:14" x14ac:dyDescent="0.15">
      <c r="A30" s="32"/>
      <c r="B30" s="33"/>
      <c r="C30" s="33"/>
      <c r="D30" s="33" t="s">
        <v>27</v>
      </c>
      <c r="E30" s="34"/>
      <c r="F30" s="33"/>
      <c r="G30" s="35">
        <v>100000000</v>
      </c>
      <c r="H30" s="34"/>
      <c r="I30" s="33"/>
      <c r="J30" s="35">
        <v>0</v>
      </c>
      <c r="K30" s="34"/>
      <c r="L30" s="33"/>
      <c r="M30" s="35">
        <f t="shared" si="0"/>
        <v>100000000</v>
      </c>
      <c r="N30" s="34"/>
    </row>
    <row r="31" spans="1:14" x14ac:dyDescent="0.15">
      <c r="A31" s="32"/>
      <c r="B31" s="33"/>
      <c r="C31" s="33"/>
      <c r="D31" s="33" t="s">
        <v>28</v>
      </c>
      <c r="E31" s="34"/>
      <c r="F31" s="33"/>
      <c r="G31" s="35">
        <v>8000000</v>
      </c>
      <c r="H31" s="34"/>
      <c r="I31" s="33"/>
      <c r="J31" s="35">
        <v>0</v>
      </c>
      <c r="K31" s="34"/>
      <c r="L31" s="33"/>
      <c r="M31" s="35">
        <f t="shared" si="0"/>
        <v>8000000</v>
      </c>
      <c r="N31" s="34"/>
    </row>
    <row r="32" spans="1:14" x14ac:dyDescent="0.15">
      <c r="A32" s="32"/>
      <c r="B32" s="33"/>
      <c r="C32" s="33"/>
      <c r="D32" s="33" t="s">
        <v>29</v>
      </c>
      <c r="E32" s="34"/>
      <c r="F32" s="33"/>
      <c r="G32" s="35">
        <v>51520000</v>
      </c>
      <c r="H32" s="34"/>
      <c r="I32" s="33"/>
      <c r="J32" s="35">
        <v>0</v>
      </c>
      <c r="K32" s="34"/>
      <c r="L32" s="33"/>
      <c r="M32" s="35">
        <f t="shared" si="0"/>
        <v>51520000</v>
      </c>
      <c r="N32" s="34"/>
    </row>
    <row r="33" spans="1:14" x14ac:dyDescent="0.15">
      <c r="A33" s="32"/>
      <c r="B33" s="33"/>
      <c r="C33" s="33"/>
      <c r="D33" s="33" t="s">
        <v>30</v>
      </c>
      <c r="E33" s="34"/>
      <c r="F33" s="33"/>
      <c r="G33" s="35">
        <v>302400</v>
      </c>
      <c r="H33" s="34"/>
      <c r="I33" s="33"/>
      <c r="J33" s="35">
        <v>0</v>
      </c>
      <c r="K33" s="34"/>
      <c r="L33" s="33"/>
      <c r="M33" s="35">
        <f t="shared" si="0"/>
        <v>302400</v>
      </c>
      <c r="N33" s="34"/>
    </row>
    <row r="34" spans="1:14" x14ac:dyDescent="0.15">
      <c r="A34" s="32"/>
      <c r="B34" s="33"/>
      <c r="C34" s="33"/>
      <c r="D34" s="33" t="s">
        <v>31</v>
      </c>
      <c r="E34" s="34"/>
      <c r="F34" s="33"/>
      <c r="G34" s="35">
        <v>23024526</v>
      </c>
      <c r="H34" s="34"/>
      <c r="I34" s="33"/>
      <c r="J34" s="35">
        <v>0</v>
      </c>
      <c r="K34" s="34"/>
      <c r="L34" s="33"/>
      <c r="M34" s="35">
        <f t="shared" si="0"/>
        <v>23024526</v>
      </c>
      <c r="N34" s="34"/>
    </row>
    <row r="35" spans="1:14" x14ac:dyDescent="0.15">
      <c r="A35" s="32"/>
      <c r="B35" s="33"/>
      <c r="C35" s="33"/>
      <c r="D35" s="33" t="s">
        <v>32</v>
      </c>
      <c r="E35" s="34"/>
      <c r="F35" s="33"/>
      <c r="G35" s="35">
        <v>10224480</v>
      </c>
      <c r="H35" s="34"/>
      <c r="I35" s="33"/>
      <c r="J35" s="35">
        <v>0</v>
      </c>
      <c r="K35" s="34"/>
      <c r="L35" s="33"/>
      <c r="M35" s="35">
        <f t="shared" si="0"/>
        <v>10224480</v>
      </c>
      <c r="N35" s="34"/>
    </row>
    <row r="36" spans="1:14" x14ac:dyDescent="0.15">
      <c r="A36" s="32"/>
      <c r="B36" s="33"/>
      <c r="C36" s="33"/>
      <c r="D36" s="33" t="s">
        <v>33</v>
      </c>
      <c r="E36" s="34"/>
      <c r="F36" s="33"/>
      <c r="G36" s="35">
        <v>5259542</v>
      </c>
      <c r="H36" s="34"/>
      <c r="I36" s="33"/>
      <c r="J36" s="35">
        <v>0</v>
      </c>
      <c r="K36" s="34"/>
      <c r="L36" s="33"/>
      <c r="M36" s="35">
        <f t="shared" si="0"/>
        <v>5259542</v>
      </c>
      <c r="N36" s="34"/>
    </row>
    <row r="37" spans="1:14" x14ac:dyDescent="0.15">
      <c r="A37" s="32"/>
      <c r="B37" s="33"/>
      <c r="C37" s="33"/>
      <c r="D37" s="33" t="s">
        <v>34</v>
      </c>
      <c r="E37" s="34"/>
      <c r="F37" s="33"/>
      <c r="G37" s="35">
        <v>2396424</v>
      </c>
      <c r="H37" s="34"/>
      <c r="I37" s="33"/>
      <c r="J37" s="35">
        <v>0</v>
      </c>
      <c r="K37" s="34"/>
      <c r="L37" s="33"/>
      <c r="M37" s="35">
        <f t="shared" si="0"/>
        <v>2396424</v>
      </c>
      <c r="N37" s="34"/>
    </row>
    <row r="38" spans="1:14" x14ac:dyDescent="0.15">
      <c r="A38" s="32"/>
      <c r="B38" s="33"/>
      <c r="C38" s="33"/>
      <c r="D38" s="33" t="s">
        <v>35</v>
      </c>
      <c r="E38" s="34"/>
      <c r="F38" s="33"/>
      <c r="G38" s="35">
        <v>124800</v>
      </c>
      <c r="H38" s="34"/>
      <c r="I38" s="33"/>
      <c r="J38" s="35">
        <v>0</v>
      </c>
      <c r="K38" s="34"/>
      <c r="L38" s="33"/>
      <c r="M38" s="35">
        <f>SUM(G38,J38)</f>
        <v>124800</v>
      </c>
      <c r="N38" s="34"/>
    </row>
    <row r="39" spans="1:14" x14ac:dyDescent="0.15">
      <c r="A39" s="32"/>
      <c r="B39" s="33"/>
      <c r="C39" s="33"/>
      <c r="D39" s="33" t="s">
        <v>36</v>
      </c>
      <c r="E39" s="34"/>
      <c r="F39" s="33"/>
      <c r="G39" s="35">
        <v>108000</v>
      </c>
      <c r="H39" s="34"/>
      <c r="I39" s="33"/>
      <c r="J39" s="35">
        <v>0</v>
      </c>
      <c r="K39" s="34"/>
      <c r="L39" s="33"/>
      <c r="M39" s="35">
        <f t="shared" si="0"/>
        <v>108000</v>
      </c>
      <c r="N39" s="34"/>
    </row>
    <row r="40" spans="1:14" x14ac:dyDescent="0.15">
      <c r="A40" s="32"/>
      <c r="B40" s="33"/>
      <c r="C40" s="33"/>
      <c r="D40" s="33" t="s">
        <v>37</v>
      </c>
      <c r="E40" s="34"/>
      <c r="F40" s="33"/>
      <c r="G40" s="35">
        <v>163820</v>
      </c>
      <c r="H40" s="34"/>
      <c r="I40" s="33"/>
      <c r="J40" s="35">
        <v>0</v>
      </c>
      <c r="K40" s="34"/>
      <c r="L40" s="33"/>
      <c r="M40" s="35">
        <f t="shared" si="0"/>
        <v>163820</v>
      </c>
      <c r="N40" s="34"/>
    </row>
    <row r="41" spans="1:14" x14ac:dyDescent="0.15">
      <c r="A41" s="32"/>
      <c r="B41" s="33"/>
      <c r="C41" s="33"/>
      <c r="D41" s="33" t="s">
        <v>38</v>
      </c>
      <c r="E41" s="34"/>
      <c r="F41" s="33"/>
      <c r="G41" s="35">
        <v>1624460</v>
      </c>
      <c r="H41" s="34"/>
      <c r="I41" s="33"/>
      <c r="J41" s="35">
        <v>0</v>
      </c>
      <c r="K41" s="34"/>
      <c r="L41" s="33"/>
      <c r="M41" s="35">
        <f t="shared" si="0"/>
        <v>1624460</v>
      </c>
      <c r="N41" s="34"/>
    </row>
    <row r="42" spans="1:14" x14ac:dyDescent="0.15">
      <c r="A42" s="32"/>
      <c r="B42" s="33"/>
      <c r="C42" s="33"/>
      <c r="D42" s="33" t="s">
        <v>39</v>
      </c>
      <c r="E42" s="34"/>
      <c r="F42" s="33"/>
      <c r="G42" s="35">
        <v>107999</v>
      </c>
      <c r="H42" s="34"/>
      <c r="I42" s="33"/>
      <c r="J42" s="35">
        <v>0</v>
      </c>
      <c r="K42" s="34"/>
      <c r="L42" s="33"/>
      <c r="M42" s="35">
        <f t="shared" si="0"/>
        <v>107999</v>
      </c>
      <c r="N42" s="34"/>
    </row>
    <row r="43" spans="1:14" x14ac:dyDescent="0.15">
      <c r="A43" s="32"/>
      <c r="B43" s="33"/>
      <c r="C43" s="33"/>
      <c r="D43" s="33" t="s">
        <v>40</v>
      </c>
      <c r="E43" s="34"/>
      <c r="F43" s="33"/>
      <c r="G43" s="35">
        <v>744000</v>
      </c>
      <c r="H43" s="34"/>
      <c r="I43" s="33"/>
      <c r="J43" s="35">
        <v>0</v>
      </c>
      <c r="K43" s="34"/>
      <c r="L43" s="33"/>
      <c r="M43" s="35">
        <f t="shared" si="0"/>
        <v>744000</v>
      </c>
      <c r="N43" s="34"/>
    </row>
    <row r="44" spans="1:14" x14ac:dyDescent="0.15">
      <c r="A44" s="32"/>
      <c r="B44" s="33"/>
      <c r="C44" s="33"/>
      <c r="D44" s="33" t="s">
        <v>41</v>
      </c>
      <c r="E44" s="34"/>
      <c r="F44" s="33"/>
      <c r="G44" s="35">
        <v>3960000</v>
      </c>
      <c r="H44" s="34"/>
      <c r="I44" s="33"/>
      <c r="J44" s="35">
        <v>0</v>
      </c>
      <c r="K44" s="34"/>
      <c r="L44" s="33"/>
      <c r="M44" s="35">
        <f t="shared" si="0"/>
        <v>3960000</v>
      </c>
      <c r="N44" s="34"/>
    </row>
    <row r="45" spans="1:14" x14ac:dyDescent="0.15">
      <c r="A45" s="32"/>
      <c r="B45" s="33"/>
      <c r="C45" s="33"/>
      <c r="D45" s="33" t="s">
        <v>42</v>
      </c>
      <c r="E45" s="34"/>
      <c r="F45" s="33"/>
      <c r="G45" s="35">
        <v>850000</v>
      </c>
      <c r="H45" s="34"/>
      <c r="I45" s="33"/>
      <c r="J45" s="35">
        <v>0</v>
      </c>
      <c r="K45" s="34"/>
      <c r="L45" s="33"/>
      <c r="M45" s="35">
        <f t="shared" si="0"/>
        <v>850000</v>
      </c>
      <c r="N45" s="34"/>
    </row>
    <row r="46" spans="1:14" x14ac:dyDescent="0.15">
      <c r="A46" s="32"/>
      <c r="B46" s="33"/>
      <c r="C46" s="33"/>
      <c r="D46" s="33" t="s">
        <v>43</v>
      </c>
      <c r="E46" s="34"/>
      <c r="F46" s="33"/>
      <c r="G46" s="35">
        <v>1394705</v>
      </c>
      <c r="H46" s="34"/>
      <c r="I46" s="33"/>
      <c r="J46" s="35">
        <v>0</v>
      </c>
      <c r="K46" s="34"/>
      <c r="L46" s="33"/>
      <c r="M46" s="35">
        <f t="shared" si="0"/>
        <v>1394705</v>
      </c>
      <c r="N46" s="34"/>
    </row>
    <row r="47" spans="1:14" x14ac:dyDescent="0.15">
      <c r="A47" s="32"/>
      <c r="B47" s="33"/>
      <c r="C47" s="33"/>
      <c r="D47" s="33" t="s">
        <v>44</v>
      </c>
      <c r="E47" s="34"/>
      <c r="F47" s="33"/>
      <c r="G47" s="35">
        <v>1280640</v>
      </c>
      <c r="H47" s="34"/>
      <c r="I47" s="33"/>
      <c r="J47" s="35">
        <v>0</v>
      </c>
      <c r="K47" s="34"/>
      <c r="L47" s="33"/>
      <c r="M47" s="35">
        <f t="shared" si="0"/>
        <v>1280640</v>
      </c>
      <c r="N47" s="34"/>
    </row>
    <row r="48" spans="1:14" x14ac:dyDescent="0.15">
      <c r="A48" s="32"/>
      <c r="B48" s="33"/>
      <c r="C48" s="33"/>
      <c r="D48" s="33" t="s">
        <v>45</v>
      </c>
      <c r="E48" s="34"/>
      <c r="F48" s="33"/>
      <c r="G48" s="35">
        <v>3559960</v>
      </c>
      <c r="H48" s="34"/>
      <c r="I48" s="33"/>
      <c r="J48" s="35">
        <v>0</v>
      </c>
      <c r="K48" s="34"/>
      <c r="L48" s="33"/>
      <c r="M48" s="35">
        <f t="shared" si="0"/>
        <v>3559960</v>
      </c>
      <c r="N48" s="34"/>
    </row>
    <row r="49" spans="1:14" x14ac:dyDescent="0.15">
      <c r="A49" s="32"/>
      <c r="B49" s="33"/>
      <c r="C49" s="33"/>
      <c r="D49" s="33" t="s">
        <v>46</v>
      </c>
      <c r="E49" s="34"/>
      <c r="F49" s="33"/>
      <c r="G49" s="35">
        <v>1202259</v>
      </c>
      <c r="H49" s="34"/>
      <c r="I49" s="33"/>
      <c r="J49" s="35">
        <v>0</v>
      </c>
      <c r="K49" s="34"/>
      <c r="L49" s="33"/>
      <c r="M49" s="35">
        <f t="shared" si="0"/>
        <v>1202259</v>
      </c>
      <c r="N49" s="34"/>
    </row>
    <row r="50" spans="1:14" x14ac:dyDescent="0.15">
      <c r="A50" s="32"/>
      <c r="B50" s="33"/>
      <c r="C50" s="33"/>
      <c r="D50" s="33" t="s">
        <v>47</v>
      </c>
      <c r="E50" s="34"/>
      <c r="F50" s="33"/>
      <c r="G50" s="35">
        <v>1397000</v>
      </c>
      <c r="H50" s="34"/>
      <c r="I50" s="33"/>
      <c r="J50" s="35">
        <v>0</v>
      </c>
      <c r="K50" s="34"/>
      <c r="L50" s="33"/>
      <c r="M50" s="35">
        <f t="shared" si="0"/>
        <v>1397000</v>
      </c>
      <c r="N50" s="34"/>
    </row>
    <row r="51" spans="1:14" x14ac:dyDescent="0.15">
      <c r="A51" s="32"/>
      <c r="B51" s="33"/>
      <c r="C51" s="33"/>
      <c r="D51" s="33" t="s">
        <v>48</v>
      </c>
      <c r="E51" s="34"/>
      <c r="F51" s="33"/>
      <c r="G51" s="35">
        <v>32400</v>
      </c>
      <c r="H51" s="34"/>
      <c r="I51" s="33"/>
      <c r="J51" s="35">
        <v>0</v>
      </c>
      <c r="K51" s="34"/>
      <c r="L51" s="33"/>
      <c r="M51" s="35">
        <f t="shared" si="0"/>
        <v>32400</v>
      </c>
      <c r="N51" s="34"/>
    </row>
    <row r="52" spans="1:14" x14ac:dyDescent="0.15">
      <c r="A52" s="32"/>
      <c r="B52" s="33"/>
      <c r="C52" s="33"/>
      <c r="D52" s="33" t="s">
        <v>49</v>
      </c>
      <c r="E52" s="34"/>
      <c r="F52" s="33"/>
      <c r="G52" s="35">
        <v>100000</v>
      </c>
      <c r="H52" s="34"/>
      <c r="I52" s="33"/>
      <c r="J52" s="35">
        <v>0</v>
      </c>
      <c r="K52" s="34"/>
      <c r="L52" s="33"/>
      <c r="M52" s="35">
        <f t="shared" si="0"/>
        <v>100000</v>
      </c>
      <c r="N52" s="34"/>
    </row>
    <row r="53" spans="1:14" x14ac:dyDescent="0.15">
      <c r="A53" s="32"/>
      <c r="B53" s="33"/>
      <c r="C53" s="33"/>
      <c r="D53" s="33" t="s">
        <v>50</v>
      </c>
      <c r="E53" s="34"/>
      <c r="F53" s="33"/>
      <c r="G53" s="35">
        <v>1486300</v>
      </c>
      <c r="H53" s="34"/>
      <c r="I53" s="33"/>
      <c r="J53" s="35">
        <v>0</v>
      </c>
      <c r="K53" s="34"/>
      <c r="L53" s="33"/>
      <c r="M53" s="35">
        <f t="shared" si="0"/>
        <v>1486300</v>
      </c>
      <c r="N53" s="34"/>
    </row>
    <row r="54" spans="1:14" x14ac:dyDescent="0.15">
      <c r="A54" s="32"/>
      <c r="B54" s="33"/>
      <c r="C54" s="33"/>
      <c r="D54" s="33" t="s">
        <v>51</v>
      </c>
      <c r="E54" s="34"/>
      <c r="F54" s="33"/>
      <c r="G54" s="35">
        <v>50000</v>
      </c>
      <c r="H54" s="34"/>
      <c r="I54" s="33"/>
      <c r="J54" s="35">
        <v>0</v>
      </c>
      <c r="K54" s="34"/>
      <c r="L54" s="33"/>
      <c r="M54" s="35">
        <f t="shared" si="0"/>
        <v>50000</v>
      </c>
      <c r="N54" s="34"/>
    </row>
    <row r="55" spans="1:14" x14ac:dyDescent="0.15">
      <c r="A55" s="32"/>
      <c r="B55" s="33"/>
      <c r="C55" s="33"/>
      <c r="D55" s="33" t="s">
        <v>52</v>
      </c>
      <c r="E55" s="34"/>
      <c r="F55" s="33"/>
      <c r="G55" s="35">
        <v>664940</v>
      </c>
      <c r="H55" s="34"/>
      <c r="I55" s="33"/>
      <c r="J55" s="35">
        <v>0</v>
      </c>
      <c r="K55" s="34"/>
      <c r="L55" s="33"/>
      <c r="M55" s="35">
        <f t="shared" si="0"/>
        <v>664940</v>
      </c>
      <c r="N55" s="34"/>
    </row>
    <row r="56" spans="1:14" x14ac:dyDescent="0.15">
      <c r="A56" s="32"/>
      <c r="B56" s="33"/>
      <c r="C56" s="33"/>
      <c r="D56" s="33" t="s">
        <v>53</v>
      </c>
      <c r="E56" s="34"/>
      <c r="F56" s="33"/>
      <c r="G56" s="35">
        <v>18410</v>
      </c>
      <c r="H56" s="34"/>
      <c r="I56" s="33"/>
      <c r="J56" s="35">
        <v>0</v>
      </c>
      <c r="K56" s="34"/>
      <c r="L56" s="33"/>
      <c r="M56" s="35">
        <f t="shared" si="0"/>
        <v>18410</v>
      </c>
      <c r="N56" s="34"/>
    </row>
    <row r="57" spans="1:14" x14ac:dyDescent="0.15">
      <c r="A57" s="32"/>
      <c r="B57" s="33"/>
      <c r="C57" s="33"/>
      <c r="D57" s="33" t="s">
        <v>54</v>
      </c>
      <c r="E57" s="34"/>
      <c r="F57" s="33"/>
      <c r="G57" s="35">
        <v>8614000</v>
      </c>
      <c r="H57" s="34"/>
      <c r="I57" s="33"/>
      <c r="J57" s="35">
        <v>0</v>
      </c>
      <c r="K57" s="34"/>
      <c r="L57" s="33"/>
      <c r="M57" s="35">
        <f t="shared" si="0"/>
        <v>8614000</v>
      </c>
      <c r="N57" s="34"/>
    </row>
    <row r="58" spans="1:14" x14ac:dyDescent="0.15">
      <c r="A58" s="32"/>
      <c r="B58" s="33"/>
      <c r="C58" s="33"/>
      <c r="D58" s="33" t="s">
        <v>55</v>
      </c>
      <c r="E58" s="34"/>
      <c r="F58" s="33"/>
      <c r="G58" s="35">
        <v>90000</v>
      </c>
      <c r="H58" s="34"/>
      <c r="I58" s="33"/>
      <c r="J58" s="35">
        <v>0</v>
      </c>
      <c r="K58" s="34"/>
      <c r="L58" s="33"/>
      <c r="M58" s="35">
        <f t="shared" si="0"/>
        <v>90000</v>
      </c>
      <c r="N58" s="34"/>
    </row>
    <row r="59" spans="1:14" x14ac:dyDescent="0.15">
      <c r="A59" s="32"/>
      <c r="B59" s="33"/>
      <c r="C59" s="33" t="s">
        <v>56</v>
      </c>
      <c r="D59" s="33"/>
      <c r="E59" s="34"/>
      <c r="F59" s="33"/>
      <c r="G59" s="35"/>
      <c r="H59" s="34"/>
      <c r="I59" s="33"/>
      <c r="J59" s="35">
        <f>SUM(J61:J82)</f>
        <v>12285052</v>
      </c>
      <c r="K59" s="34"/>
      <c r="L59" s="33"/>
      <c r="M59" s="35">
        <f t="shared" si="0"/>
        <v>12285052</v>
      </c>
      <c r="N59" s="34"/>
    </row>
    <row r="60" spans="1:14" x14ac:dyDescent="0.15">
      <c r="A60" s="60" t="s">
        <v>1</v>
      </c>
      <c r="B60" s="61"/>
      <c r="C60" s="61"/>
      <c r="D60" s="61"/>
      <c r="E60" s="62"/>
      <c r="F60" s="25"/>
      <c r="G60" s="26" t="s">
        <v>107</v>
      </c>
      <c r="H60" s="27"/>
      <c r="I60" s="25"/>
      <c r="J60" s="26" t="s">
        <v>108</v>
      </c>
      <c r="K60" s="27"/>
      <c r="L60" s="25"/>
      <c r="M60" s="26" t="s">
        <v>109</v>
      </c>
      <c r="N60" s="27"/>
    </row>
    <row r="61" spans="1:14" x14ac:dyDescent="0.15">
      <c r="A61" s="32"/>
      <c r="B61" s="33"/>
      <c r="C61" s="33"/>
      <c r="D61" s="33" t="s">
        <v>57</v>
      </c>
      <c r="E61" s="34"/>
      <c r="F61" s="33"/>
      <c r="G61" s="35"/>
      <c r="H61" s="34"/>
      <c r="I61" s="33"/>
      <c r="J61" s="35">
        <v>692400</v>
      </c>
      <c r="K61" s="34"/>
      <c r="L61" s="33"/>
      <c r="M61" s="35">
        <f t="shared" si="0"/>
        <v>692400</v>
      </c>
      <c r="N61" s="34"/>
    </row>
    <row r="62" spans="1:14" x14ac:dyDescent="0.15">
      <c r="A62" s="32"/>
      <c r="B62" s="33"/>
      <c r="C62" s="33"/>
      <c r="D62" s="33" t="s">
        <v>31</v>
      </c>
      <c r="E62" s="34"/>
      <c r="F62" s="33"/>
      <c r="G62" s="35"/>
      <c r="H62" s="34"/>
      <c r="I62" s="33"/>
      <c r="J62" s="35">
        <v>5980505</v>
      </c>
      <c r="K62" s="34"/>
      <c r="L62" s="33"/>
      <c r="M62" s="35">
        <f t="shared" si="0"/>
        <v>5980505</v>
      </c>
      <c r="N62" s="34"/>
    </row>
    <row r="63" spans="1:14" x14ac:dyDescent="0.15">
      <c r="A63" s="32"/>
      <c r="B63" s="33"/>
      <c r="C63" s="33"/>
      <c r="D63" s="33" t="s">
        <v>33</v>
      </c>
      <c r="E63" s="34"/>
      <c r="F63" s="33"/>
      <c r="G63" s="35"/>
      <c r="H63" s="34"/>
      <c r="I63" s="33"/>
      <c r="J63" s="35">
        <v>985410</v>
      </c>
      <c r="K63" s="34"/>
      <c r="L63" s="33"/>
      <c r="M63" s="35">
        <f t="shared" si="0"/>
        <v>985410</v>
      </c>
      <c r="N63" s="34"/>
    </row>
    <row r="64" spans="1:14" x14ac:dyDescent="0.15">
      <c r="A64" s="32"/>
      <c r="B64" s="33"/>
      <c r="C64" s="33"/>
      <c r="D64" s="33" t="s">
        <v>34</v>
      </c>
      <c r="E64" s="34"/>
      <c r="F64" s="33"/>
      <c r="G64" s="35"/>
      <c r="H64" s="34"/>
      <c r="I64" s="33"/>
      <c r="J64" s="35">
        <v>483120</v>
      </c>
      <c r="K64" s="34"/>
      <c r="L64" s="33"/>
      <c r="M64" s="35">
        <f t="shared" si="0"/>
        <v>483120</v>
      </c>
      <c r="N64" s="34"/>
    </row>
    <row r="65" spans="1:14" x14ac:dyDescent="0.15">
      <c r="A65" s="32"/>
      <c r="B65" s="33"/>
      <c r="C65" s="33"/>
      <c r="D65" s="33" t="s">
        <v>35</v>
      </c>
      <c r="E65" s="34"/>
      <c r="F65" s="33"/>
      <c r="G65" s="35"/>
      <c r="H65" s="34"/>
      <c r="I65" s="33"/>
      <c r="J65" s="35">
        <v>11000</v>
      </c>
      <c r="K65" s="34"/>
      <c r="L65" s="33"/>
      <c r="M65" s="35">
        <f t="shared" si="0"/>
        <v>11000</v>
      </c>
      <c r="N65" s="34"/>
    </row>
    <row r="66" spans="1:14" x14ac:dyDescent="0.15">
      <c r="A66" s="32"/>
      <c r="B66" s="33"/>
      <c r="C66" s="33"/>
      <c r="D66" s="33" t="s">
        <v>36</v>
      </c>
      <c r="E66" s="34"/>
      <c r="F66" s="33"/>
      <c r="G66" s="35"/>
      <c r="H66" s="34"/>
      <c r="I66" s="33"/>
      <c r="J66" s="35">
        <v>479000</v>
      </c>
      <c r="K66" s="34"/>
      <c r="L66" s="33"/>
      <c r="M66" s="35">
        <f t="shared" si="0"/>
        <v>479000</v>
      </c>
      <c r="N66" s="34"/>
    </row>
    <row r="67" spans="1:14" x14ac:dyDescent="0.15">
      <c r="A67" s="32"/>
      <c r="B67" s="33"/>
      <c r="C67" s="33"/>
      <c r="D67" s="33" t="s">
        <v>37</v>
      </c>
      <c r="E67" s="34"/>
      <c r="F67" s="33"/>
      <c r="G67" s="35"/>
      <c r="H67" s="34"/>
      <c r="I67" s="33"/>
      <c r="J67" s="35">
        <v>50780</v>
      </c>
      <c r="K67" s="34"/>
      <c r="L67" s="33"/>
      <c r="M67" s="35">
        <f t="shared" si="0"/>
        <v>50780</v>
      </c>
      <c r="N67" s="34"/>
    </row>
    <row r="68" spans="1:14" x14ac:dyDescent="0.15">
      <c r="A68" s="32"/>
      <c r="B68" s="33"/>
      <c r="C68" s="33"/>
      <c r="D68" s="33" t="s">
        <v>38</v>
      </c>
      <c r="E68" s="34"/>
      <c r="F68" s="33"/>
      <c r="G68" s="35"/>
      <c r="H68" s="34"/>
      <c r="I68" s="33"/>
      <c r="J68" s="35">
        <v>236886</v>
      </c>
      <c r="K68" s="34"/>
      <c r="L68" s="33"/>
      <c r="M68" s="35">
        <f t="shared" si="0"/>
        <v>236886</v>
      </c>
      <c r="N68" s="34"/>
    </row>
    <row r="69" spans="1:14" x14ac:dyDescent="0.15">
      <c r="A69" s="32"/>
      <c r="B69" s="33"/>
      <c r="C69" s="33"/>
      <c r="D69" s="33" t="s">
        <v>40</v>
      </c>
      <c r="E69" s="34"/>
      <c r="F69" s="33"/>
      <c r="G69" s="35"/>
      <c r="H69" s="34"/>
      <c r="I69" s="33"/>
      <c r="J69" s="35">
        <v>110000</v>
      </c>
      <c r="K69" s="34"/>
      <c r="L69" s="33"/>
      <c r="M69" s="35">
        <f t="shared" si="0"/>
        <v>110000</v>
      </c>
      <c r="N69" s="34"/>
    </row>
    <row r="70" spans="1:14" x14ac:dyDescent="0.15">
      <c r="A70" s="32"/>
      <c r="B70" s="33"/>
      <c r="C70" s="33"/>
      <c r="D70" s="33" t="s">
        <v>41</v>
      </c>
      <c r="E70" s="34"/>
      <c r="F70" s="33"/>
      <c r="G70" s="35"/>
      <c r="H70" s="34"/>
      <c r="I70" s="33"/>
      <c r="J70" s="35">
        <v>264000</v>
      </c>
      <c r="K70" s="34"/>
      <c r="L70" s="33"/>
      <c r="M70" s="35">
        <f t="shared" si="0"/>
        <v>264000</v>
      </c>
      <c r="N70" s="34"/>
    </row>
    <row r="71" spans="1:14" x14ac:dyDescent="0.15">
      <c r="A71" s="32"/>
      <c r="B71" s="33"/>
      <c r="C71" s="33"/>
      <c r="D71" s="33" t="s">
        <v>42</v>
      </c>
      <c r="E71" s="34"/>
      <c r="F71" s="33"/>
      <c r="G71" s="35"/>
      <c r="H71" s="34"/>
      <c r="I71" s="33"/>
      <c r="J71" s="35">
        <v>20000</v>
      </c>
      <c r="K71" s="34"/>
      <c r="L71" s="33"/>
      <c r="M71" s="35">
        <f t="shared" si="0"/>
        <v>20000</v>
      </c>
      <c r="N71" s="34"/>
    </row>
    <row r="72" spans="1:14" x14ac:dyDescent="0.15">
      <c r="A72" s="32"/>
      <c r="B72" s="33"/>
      <c r="C72" s="33"/>
      <c r="D72" s="33" t="s">
        <v>43</v>
      </c>
      <c r="E72" s="34"/>
      <c r="F72" s="33"/>
      <c r="G72" s="35"/>
      <c r="H72" s="34"/>
      <c r="I72" s="33"/>
      <c r="J72" s="35">
        <v>330275</v>
      </c>
      <c r="K72" s="34"/>
      <c r="L72" s="33"/>
      <c r="M72" s="35">
        <f t="shared" si="0"/>
        <v>330275</v>
      </c>
      <c r="N72" s="34"/>
    </row>
    <row r="73" spans="1:14" x14ac:dyDescent="0.15">
      <c r="A73" s="32"/>
      <c r="B73" s="33"/>
      <c r="C73" s="33"/>
      <c r="D73" s="33" t="s">
        <v>44</v>
      </c>
      <c r="E73" s="34"/>
      <c r="F73" s="33"/>
      <c r="G73" s="35"/>
      <c r="H73" s="34"/>
      <c r="I73" s="33"/>
      <c r="J73" s="35">
        <v>0</v>
      </c>
      <c r="K73" s="34"/>
      <c r="L73" s="33"/>
      <c r="M73" s="35">
        <f t="shared" si="0"/>
        <v>0</v>
      </c>
      <c r="N73" s="34"/>
    </row>
    <row r="74" spans="1:14" x14ac:dyDescent="0.15">
      <c r="A74" s="32"/>
      <c r="B74" s="33"/>
      <c r="C74" s="33"/>
      <c r="D74" s="33" t="s">
        <v>45</v>
      </c>
      <c r="E74" s="34"/>
      <c r="F74" s="33"/>
      <c r="G74" s="35"/>
      <c r="H74" s="34"/>
      <c r="I74" s="33"/>
      <c r="J74" s="35">
        <v>695384</v>
      </c>
      <c r="K74" s="34"/>
      <c r="L74" s="33"/>
      <c r="M74" s="35">
        <f t="shared" si="0"/>
        <v>695384</v>
      </c>
      <c r="N74" s="34"/>
    </row>
    <row r="75" spans="1:14" x14ac:dyDescent="0.15">
      <c r="A75" s="32"/>
      <c r="B75" s="33"/>
      <c r="C75" s="33"/>
      <c r="D75" s="33" t="s">
        <v>46</v>
      </c>
      <c r="E75" s="34"/>
      <c r="F75" s="33"/>
      <c r="G75" s="35"/>
      <c r="H75" s="34"/>
      <c r="I75" s="33"/>
      <c r="J75" s="35">
        <v>110551</v>
      </c>
      <c r="K75" s="34"/>
      <c r="L75" s="33"/>
      <c r="M75" s="35">
        <f t="shared" si="0"/>
        <v>110551</v>
      </c>
      <c r="N75" s="34"/>
    </row>
    <row r="76" spans="1:14" x14ac:dyDescent="0.15">
      <c r="A76" s="32"/>
      <c r="B76" s="33"/>
      <c r="C76" s="33"/>
      <c r="D76" s="33" t="s">
        <v>48</v>
      </c>
      <c r="E76" s="34"/>
      <c r="F76" s="33"/>
      <c r="G76" s="35"/>
      <c r="H76" s="34"/>
      <c r="I76" s="33"/>
      <c r="J76" s="35">
        <v>1222000</v>
      </c>
      <c r="K76" s="34"/>
      <c r="L76" s="33"/>
      <c r="M76" s="35">
        <f t="shared" ref="M76:M82" si="1">SUM(G76,J76)</f>
        <v>1222000</v>
      </c>
      <c r="N76" s="34"/>
    </row>
    <row r="77" spans="1:14" x14ac:dyDescent="0.15">
      <c r="A77" s="32"/>
      <c r="B77" s="33"/>
      <c r="C77" s="33"/>
      <c r="D77" s="33" t="s">
        <v>49</v>
      </c>
      <c r="E77" s="34"/>
      <c r="F77" s="33"/>
      <c r="G77" s="35"/>
      <c r="H77" s="34"/>
      <c r="I77" s="33"/>
      <c r="J77" s="35">
        <v>265000</v>
      </c>
      <c r="K77" s="34"/>
      <c r="L77" s="33"/>
      <c r="M77" s="35">
        <f t="shared" si="1"/>
        <v>265000</v>
      </c>
      <c r="N77" s="34"/>
    </row>
    <row r="78" spans="1:14" x14ac:dyDescent="0.15">
      <c r="A78" s="32"/>
      <c r="B78" s="33"/>
      <c r="C78" s="33"/>
      <c r="D78" s="33" t="s">
        <v>53</v>
      </c>
      <c r="E78" s="34"/>
      <c r="F78" s="33"/>
      <c r="G78" s="35"/>
      <c r="H78" s="34"/>
      <c r="I78" s="33"/>
      <c r="J78" s="35">
        <v>0</v>
      </c>
      <c r="K78" s="34"/>
      <c r="L78" s="33"/>
      <c r="M78" s="35">
        <f t="shared" ref="M78" si="2">SUM(G78,J78)</f>
        <v>0</v>
      </c>
      <c r="N78" s="34"/>
    </row>
    <row r="79" spans="1:14" x14ac:dyDescent="0.15">
      <c r="A79" s="32"/>
      <c r="B79" s="33"/>
      <c r="C79" s="33"/>
      <c r="D79" s="33" t="s">
        <v>50</v>
      </c>
      <c r="E79" s="34"/>
      <c r="F79" s="33"/>
      <c r="G79" s="35"/>
      <c r="H79" s="34"/>
      <c r="I79" s="33"/>
      <c r="J79" s="35">
        <v>250790</v>
      </c>
      <c r="K79" s="34"/>
      <c r="L79" s="33"/>
      <c r="M79" s="35">
        <f t="shared" si="1"/>
        <v>250790</v>
      </c>
      <c r="N79" s="34"/>
    </row>
    <row r="80" spans="1:14" x14ac:dyDescent="0.15">
      <c r="A80" s="32"/>
      <c r="B80" s="33"/>
      <c r="C80" s="33"/>
      <c r="D80" s="33" t="s">
        <v>52</v>
      </c>
      <c r="E80" s="34"/>
      <c r="F80" s="33"/>
      <c r="G80" s="35"/>
      <c r="H80" s="34"/>
      <c r="I80" s="33"/>
      <c r="J80" s="35">
        <v>1650</v>
      </c>
      <c r="K80" s="34"/>
      <c r="L80" s="33"/>
      <c r="M80" s="35">
        <f t="shared" si="1"/>
        <v>1650</v>
      </c>
      <c r="N80" s="34"/>
    </row>
    <row r="81" spans="1:14" x14ac:dyDescent="0.15">
      <c r="A81" s="32"/>
      <c r="B81" s="33"/>
      <c r="C81" s="33"/>
      <c r="D81" s="33" t="s">
        <v>58</v>
      </c>
      <c r="E81" s="34"/>
      <c r="F81" s="33"/>
      <c r="G81" s="35"/>
      <c r="H81" s="34"/>
      <c r="I81" s="33"/>
      <c r="J81" s="35">
        <v>86301</v>
      </c>
      <c r="K81" s="34"/>
      <c r="L81" s="33"/>
      <c r="M81" s="35">
        <f t="shared" si="1"/>
        <v>86301</v>
      </c>
      <c r="N81" s="34"/>
    </row>
    <row r="82" spans="1:14" x14ac:dyDescent="0.15">
      <c r="A82" s="32"/>
      <c r="B82" s="33"/>
      <c r="C82" s="33"/>
      <c r="D82" s="33" t="s">
        <v>55</v>
      </c>
      <c r="E82" s="34"/>
      <c r="F82" s="33"/>
      <c r="G82" s="35"/>
      <c r="H82" s="34"/>
      <c r="I82" s="33"/>
      <c r="J82" s="35">
        <v>10000</v>
      </c>
      <c r="K82" s="34"/>
      <c r="L82" s="33"/>
      <c r="M82" s="35">
        <f t="shared" si="1"/>
        <v>10000</v>
      </c>
      <c r="N82" s="34"/>
    </row>
    <row r="83" spans="1:14" x14ac:dyDescent="0.15">
      <c r="A83" s="32"/>
      <c r="B83" s="33"/>
      <c r="C83" s="33" t="s">
        <v>59</v>
      </c>
      <c r="D83" s="33"/>
      <c r="E83" s="34"/>
      <c r="F83" s="33"/>
      <c r="G83" s="35">
        <f>SUM(G29)</f>
        <v>228301065</v>
      </c>
      <c r="H83" s="34"/>
      <c r="I83" s="33"/>
      <c r="J83" s="35">
        <f>SUM(J61:J82)</f>
        <v>12285052</v>
      </c>
      <c r="K83" s="34"/>
      <c r="L83" s="33"/>
      <c r="M83" s="35">
        <f>SUM(G83,J83)</f>
        <v>240586117</v>
      </c>
      <c r="N83" s="34"/>
    </row>
    <row r="84" spans="1:14" x14ac:dyDescent="0.15">
      <c r="A84" s="32"/>
      <c r="B84" s="33"/>
      <c r="C84" s="33" t="s">
        <v>60</v>
      </c>
      <c r="D84" s="33"/>
      <c r="E84" s="34"/>
      <c r="F84" s="33"/>
      <c r="G84" s="35">
        <f>G27-G83</f>
        <v>-17112139</v>
      </c>
      <c r="H84" s="34"/>
      <c r="I84" s="33"/>
      <c r="J84" s="35">
        <f>J27-J83</f>
        <v>14233022</v>
      </c>
      <c r="K84" s="34"/>
      <c r="L84" s="33"/>
      <c r="M84" s="35">
        <f t="shared" ref="M84:M89" si="3">SUM(G84,J84)</f>
        <v>-2879117</v>
      </c>
      <c r="N84" s="34"/>
    </row>
    <row r="85" spans="1:14" x14ac:dyDescent="0.15">
      <c r="A85" s="32"/>
      <c r="B85" s="33"/>
      <c r="C85" s="33" t="s">
        <v>61</v>
      </c>
      <c r="D85" s="33"/>
      <c r="E85" s="34"/>
      <c r="F85" s="33"/>
      <c r="G85" s="35">
        <v>0</v>
      </c>
      <c r="H85" s="34"/>
      <c r="I85" s="33"/>
      <c r="J85" s="35">
        <v>0</v>
      </c>
      <c r="K85" s="34"/>
      <c r="L85" s="33"/>
      <c r="M85" s="35">
        <f t="shared" si="3"/>
        <v>0</v>
      </c>
      <c r="N85" s="34"/>
    </row>
    <row r="86" spans="1:14" x14ac:dyDescent="0.15">
      <c r="A86" s="32"/>
      <c r="B86" s="33"/>
      <c r="C86" s="33" t="s">
        <v>62</v>
      </c>
      <c r="D86" s="33"/>
      <c r="E86" s="34"/>
      <c r="F86" s="33"/>
      <c r="G86" s="35">
        <v>0</v>
      </c>
      <c r="H86" s="34"/>
      <c r="I86" s="33"/>
      <c r="J86" s="35">
        <v>0</v>
      </c>
      <c r="K86" s="34"/>
      <c r="L86" s="33"/>
      <c r="M86" s="35">
        <f t="shared" si="3"/>
        <v>0</v>
      </c>
      <c r="N86" s="34"/>
    </row>
    <row r="87" spans="1:14" x14ac:dyDescent="0.15">
      <c r="A87" s="32"/>
      <c r="B87" s="33"/>
      <c r="C87" s="33" t="s">
        <v>63</v>
      </c>
      <c r="D87" s="33"/>
      <c r="E87" s="34"/>
      <c r="F87" s="33"/>
      <c r="G87" s="35">
        <v>0</v>
      </c>
      <c r="H87" s="34"/>
      <c r="I87" s="33"/>
      <c r="J87" s="35">
        <v>0</v>
      </c>
      <c r="K87" s="34"/>
      <c r="L87" s="33"/>
      <c r="M87" s="35">
        <f t="shared" si="3"/>
        <v>0</v>
      </c>
      <c r="N87" s="34"/>
    </row>
    <row r="88" spans="1:14" x14ac:dyDescent="0.15">
      <c r="A88" s="32"/>
      <c r="B88" s="33"/>
      <c r="C88" s="33" t="s">
        <v>64</v>
      </c>
      <c r="D88" s="33"/>
      <c r="E88" s="34"/>
      <c r="F88" s="33"/>
      <c r="G88" s="35">
        <v>0</v>
      </c>
      <c r="H88" s="34"/>
      <c r="I88" s="33"/>
      <c r="J88" s="35">
        <v>0</v>
      </c>
      <c r="K88" s="34"/>
      <c r="L88" s="33"/>
      <c r="M88" s="35">
        <f t="shared" si="3"/>
        <v>0</v>
      </c>
      <c r="N88" s="34"/>
    </row>
    <row r="89" spans="1:14" x14ac:dyDescent="0.15">
      <c r="A89" s="32"/>
      <c r="B89" s="33" t="s">
        <v>65</v>
      </c>
      <c r="C89" s="33"/>
      <c r="D89" s="33"/>
      <c r="E89" s="34"/>
      <c r="F89" s="33"/>
      <c r="G89" s="35">
        <f>SUM(G84:G88)</f>
        <v>-17112139</v>
      </c>
      <c r="H89" s="34"/>
      <c r="I89" s="33"/>
      <c r="J89" s="35">
        <f>SUM(J84:J88)</f>
        <v>14233022</v>
      </c>
      <c r="K89" s="34"/>
      <c r="L89" s="33"/>
      <c r="M89" s="35">
        <f t="shared" si="3"/>
        <v>-2879117</v>
      </c>
      <c r="N89" s="34"/>
    </row>
    <row r="90" spans="1:14" x14ac:dyDescent="0.15">
      <c r="A90" s="32" t="s">
        <v>66</v>
      </c>
      <c r="B90" s="33"/>
      <c r="C90" s="33"/>
      <c r="D90" s="33"/>
      <c r="E90" s="34"/>
      <c r="F90" s="33"/>
      <c r="G90" s="35"/>
      <c r="H90" s="34"/>
      <c r="I90" s="33"/>
      <c r="J90" s="35"/>
      <c r="K90" s="34"/>
      <c r="L90" s="33"/>
      <c r="M90" s="35"/>
      <c r="N90" s="34"/>
    </row>
    <row r="91" spans="1:14" x14ac:dyDescent="0.15">
      <c r="A91" s="32"/>
      <c r="B91" s="33" t="s">
        <v>67</v>
      </c>
      <c r="C91" s="33"/>
      <c r="D91" s="33"/>
      <c r="E91" s="34"/>
      <c r="F91" s="33"/>
      <c r="G91" s="35"/>
      <c r="H91" s="34"/>
      <c r="I91" s="33"/>
      <c r="J91" s="35"/>
      <c r="K91" s="34"/>
      <c r="L91" s="33"/>
      <c r="M91" s="35"/>
      <c r="N91" s="34"/>
    </row>
    <row r="92" spans="1:14" x14ac:dyDescent="0.15">
      <c r="A92" s="32"/>
      <c r="B92" s="33"/>
      <c r="C92" s="33" t="s">
        <v>68</v>
      </c>
      <c r="D92" s="33"/>
      <c r="E92" s="34"/>
      <c r="F92" s="33"/>
      <c r="G92" s="35">
        <v>0</v>
      </c>
      <c r="H92" s="34"/>
      <c r="I92" s="33"/>
      <c r="J92" s="35">
        <v>0</v>
      </c>
      <c r="K92" s="34"/>
      <c r="L92" s="33"/>
      <c r="M92" s="35">
        <f t="shared" ref="M92:M105" si="4">SUM(G92,J92)</f>
        <v>0</v>
      </c>
      <c r="N92" s="34"/>
    </row>
    <row r="93" spans="1:14" x14ac:dyDescent="0.15">
      <c r="A93" s="32"/>
      <c r="B93" s="33"/>
      <c r="C93" s="33"/>
      <c r="D93" s="33" t="s">
        <v>68</v>
      </c>
      <c r="E93" s="34"/>
      <c r="F93" s="33"/>
      <c r="G93" s="35">
        <v>0</v>
      </c>
      <c r="H93" s="34"/>
      <c r="I93" s="33"/>
      <c r="J93" s="35">
        <v>0</v>
      </c>
      <c r="K93" s="34"/>
      <c r="L93" s="33"/>
      <c r="M93" s="35">
        <f t="shared" si="4"/>
        <v>0</v>
      </c>
      <c r="N93" s="34"/>
    </row>
    <row r="94" spans="1:14" x14ac:dyDescent="0.15">
      <c r="A94" s="32"/>
      <c r="B94" s="33"/>
      <c r="C94" s="33" t="s">
        <v>69</v>
      </c>
      <c r="D94" s="33"/>
      <c r="E94" s="34"/>
      <c r="F94" s="33"/>
      <c r="G94" s="35">
        <v>0</v>
      </c>
      <c r="H94" s="34"/>
      <c r="I94" s="33"/>
      <c r="J94" s="35">
        <v>0</v>
      </c>
      <c r="K94" s="34"/>
      <c r="L94" s="33"/>
      <c r="M94" s="35">
        <f t="shared" si="4"/>
        <v>0</v>
      </c>
      <c r="N94" s="34"/>
    </row>
    <row r="95" spans="1:14" x14ac:dyDescent="0.15">
      <c r="A95" s="32"/>
      <c r="B95" s="33" t="s">
        <v>70</v>
      </c>
      <c r="C95" s="33"/>
      <c r="D95" s="33"/>
      <c r="E95" s="34"/>
      <c r="F95" s="33"/>
      <c r="G95" s="35"/>
      <c r="H95" s="34"/>
      <c r="I95" s="33"/>
      <c r="J95" s="35"/>
      <c r="K95" s="34"/>
      <c r="L95" s="33"/>
      <c r="M95" s="35"/>
      <c r="N95" s="34"/>
    </row>
    <row r="96" spans="1:14" x14ac:dyDescent="0.15">
      <c r="A96" s="32"/>
      <c r="B96" s="33"/>
      <c r="C96" s="33" t="s">
        <v>71</v>
      </c>
      <c r="D96" s="33"/>
      <c r="E96" s="34"/>
      <c r="F96" s="33"/>
      <c r="G96" s="35">
        <v>0</v>
      </c>
      <c r="H96" s="34"/>
      <c r="I96" s="33"/>
      <c r="J96" s="35">
        <v>0</v>
      </c>
      <c r="K96" s="34"/>
      <c r="L96" s="33"/>
      <c r="M96" s="35">
        <f t="shared" si="4"/>
        <v>0</v>
      </c>
      <c r="N96" s="34"/>
    </row>
    <row r="97" spans="1:14" x14ac:dyDescent="0.15">
      <c r="A97" s="32"/>
      <c r="B97" s="33"/>
      <c r="C97" s="33"/>
      <c r="D97" s="33" t="s">
        <v>72</v>
      </c>
      <c r="E97" s="34"/>
      <c r="F97" s="33"/>
      <c r="G97" s="35">
        <v>0</v>
      </c>
      <c r="H97" s="34"/>
      <c r="I97" s="33"/>
      <c r="J97" s="35">
        <v>0</v>
      </c>
      <c r="K97" s="34"/>
      <c r="L97" s="33"/>
      <c r="M97" s="35">
        <f t="shared" si="4"/>
        <v>0</v>
      </c>
      <c r="N97" s="34"/>
    </row>
    <row r="98" spans="1:14" x14ac:dyDescent="0.15">
      <c r="A98" s="32"/>
      <c r="B98" s="33"/>
      <c r="C98" s="33"/>
      <c r="D98" s="33" t="s">
        <v>73</v>
      </c>
      <c r="E98" s="34"/>
      <c r="F98" s="33"/>
      <c r="G98" s="35">
        <v>0</v>
      </c>
      <c r="H98" s="34"/>
      <c r="I98" s="33"/>
      <c r="J98" s="35">
        <v>0</v>
      </c>
      <c r="K98" s="34"/>
      <c r="L98" s="33"/>
      <c r="M98" s="35">
        <f t="shared" si="4"/>
        <v>0</v>
      </c>
      <c r="N98" s="34"/>
    </row>
    <row r="99" spans="1:14" x14ac:dyDescent="0.15">
      <c r="A99" s="32"/>
      <c r="B99" s="33"/>
      <c r="C99" s="33" t="s">
        <v>74</v>
      </c>
      <c r="D99" s="33"/>
      <c r="E99" s="34"/>
      <c r="F99" s="33"/>
      <c r="G99" s="35">
        <v>0</v>
      </c>
      <c r="H99" s="34"/>
      <c r="I99" s="33"/>
      <c r="J99" s="35">
        <v>0</v>
      </c>
      <c r="K99" s="34"/>
      <c r="L99" s="33"/>
      <c r="M99" s="35">
        <f t="shared" si="4"/>
        <v>0</v>
      </c>
      <c r="N99" s="34"/>
    </row>
    <row r="100" spans="1:14" x14ac:dyDescent="0.15">
      <c r="A100" s="32"/>
      <c r="B100" s="33"/>
      <c r="C100" s="33"/>
      <c r="D100" s="33" t="s">
        <v>74</v>
      </c>
      <c r="E100" s="34"/>
      <c r="F100" s="33"/>
      <c r="G100" s="35">
        <v>0</v>
      </c>
      <c r="H100" s="34"/>
      <c r="I100" s="33"/>
      <c r="J100" s="35">
        <v>0</v>
      </c>
      <c r="K100" s="34"/>
      <c r="L100" s="33"/>
      <c r="M100" s="35">
        <f t="shared" si="4"/>
        <v>0</v>
      </c>
      <c r="N100" s="34"/>
    </row>
    <row r="101" spans="1:14" x14ac:dyDescent="0.15">
      <c r="A101" s="32"/>
      <c r="B101" s="33"/>
      <c r="C101" s="33" t="s">
        <v>75</v>
      </c>
      <c r="D101" s="33"/>
      <c r="E101" s="34"/>
      <c r="F101" s="33"/>
      <c r="G101" s="35">
        <v>0</v>
      </c>
      <c r="H101" s="34"/>
      <c r="I101" s="33"/>
      <c r="J101" s="35">
        <v>0</v>
      </c>
      <c r="K101" s="34"/>
      <c r="L101" s="33"/>
      <c r="M101" s="35">
        <f t="shared" si="4"/>
        <v>0</v>
      </c>
      <c r="N101" s="34"/>
    </row>
    <row r="102" spans="1:14" x14ac:dyDescent="0.15">
      <c r="A102" s="32"/>
      <c r="B102" s="33" t="s">
        <v>76</v>
      </c>
      <c r="C102" s="33"/>
      <c r="D102" s="33"/>
      <c r="E102" s="34"/>
      <c r="F102" s="33"/>
      <c r="G102" s="35">
        <v>0</v>
      </c>
      <c r="H102" s="34"/>
      <c r="I102" s="33"/>
      <c r="J102" s="35">
        <v>0</v>
      </c>
      <c r="K102" s="34"/>
      <c r="L102" s="33"/>
      <c r="M102" s="35">
        <f t="shared" si="4"/>
        <v>0</v>
      </c>
      <c r="N102" s="34"/>
    </row>
    <row r="103" spans="1:14" x14ac:dyDescent="0.15">
      <c r="A103" s="32" t="s">
        <v>77</v>
      </c>
      <c r="B103" s="33"/>
      <c r="C103" s="33"/>
      <c r="D103" s="33"/>
      <c r="E103" s="34"/>
      <c r="F103" s="33"/>
      <c r="G103" s="35">
        <v>-17112139</v>
      </c>
      <c r="H103" s="34"/>
      <c r="I103" s="33"/>
      <c r="J103" s="35">
        <v>14233022</v>
      </c>
      <c r="K103" s="34"/>
      <c r="L103" s="33"/>
      <c r="M103" s="35">
        <f>SUM(G103,J103)</f>
        <v>-2879117</v>
      </c>
      <c r="N103" s="34"/>
    </row>
    <row r="104" spans="1:14" x14ac:dyDescent="0.15">
      <c r="A104" s="32" t="s">
        <v>78</v>
      </c>
      <c r="B104" s="33"/>
      <c r="C104" s="33"/>
      <c r="D104" s="33"/>
      <c r="E104" s="34"/>
      <c r="F104" s="33"/>
      <c r="G104" s="35">
        <v>30515341</v>
      </c>
      <c r="H104" s="34">
        <v>1718296</v>
      </c>
      <c r="I104" s="33"/>
      <c r="J104" s="35">
        <v>1716293</v>
      </c>
      <c r="K104" s="34"/>
      <c r="L104" s="33"/>
      <c r="M104" s="35">
        <f t="shared" si="4"/>
        <v>32231634</v>
      </c>
      <c r="N104" s="34"/>
    </row>
    <row r="105" spans="1:14" x14ac:dyDescent="0.15">
      <c r="A105" s="32" t="s">
        <v>79</v>
      </c>
      <c r="B105" s="33"/>
      <c r="C105" s="33"/>
      <c r="D105" s="33"/>
      <c r="E105" s="34"/>
      <c r="F105" s="33"/>
      <c r="G105" s="35">
        <f>SUM(G103:G104)</f>
        <v>13403202</v>
      </c>
      <c r="H105" s="34"/>
      <c r="I105" s="33"/>
      <c r="J105" s="35">
        <f>SUM(J103:J104)</f>
        <v>15949315</v>
      </c>
      <c r="K105" s="34"/>
      <c r="L105" s="33"/>
      <c r="M105" s="35">
        <f t="shared" si="4"/>
        <v>29352517</v>
      </c>
      <c r="N105" s="34"/>
    </row>
    <row r="106" spans="1:14" x14ac:dyDescent="0.15">
      <c r="A106" s="32" t="s">
        <v>80</v>
      </c>
      <c r="B106" s="33"/>
      <c r="C106" s="33"/>
      <c r="D106" s="33"/>
      <c r="E106" s="34"/>
      <c r="F106" s="33"/>
      <c r="G106" s="35"/>
      <c r="H106" s="34"/>
      <c r="I106" s="33"/>
      <c r="J106" s="35"/>
      <c r="K106" s="34"/>
      <c r="L106" s="33"/>
      <c r="M106" s="35"/>
      <c r="N106" s="34"/>
    </row>
    <row r="107" spans="1:14" x14ac:dyDescent="0.15">
      <c r="A107" s="32" t="s">
        <v>81</v>
      </c>
      <c r="B107" s="33"/>
      <c r="C107" s="33"/>
      <c r="D107" s="33"/>
      <c r="E107" s="34"/>
      <c r="F107" s="33"/>
      <c r="G107" s="35"/>
      <c r="H107" s="34"/>
      <c r="I107" s="33"/>
      <c r="J107" s="35"/>
      <c r="K107" s="34"/>
      <c r="L107" s="33"/>
      <c r="M107" s="35"/>
      <c r="N107" s="34"/>
    </row>
    <row r="108" spans="1:14" x14ac:dyDescent="0.15">
      <c r="A108" s="32"/>
      <c r="B108" s="33" t="s">
        <v>82</v>
      </c>
      <c r="C108" s="33"/>
      <c r="D108" s="33"/>
      <c r="E108" s="34"/>
      <c r="F108" s="33"/>
      <c r="G108" s="35">
        <v>0</v>
      </c>
      <c r="H108" s="34"/>
      <c r="I108" s="33"/>
      <c r="J108" s="35">
        <v>0</v>
      </c>
      <c r="K108" s="34"/>
      <c r="L108" s="33"/>
      <c r="M108" s="35">
        <f t="shared" ref="M108" si="5">SUM(G108,J108)</f>
        <v>0</v>
      </c>
      <c r="N108" s="34"/>
    </row>
    <row r="109" spans="1:14" x14ac:dyDescent="0.15">
      <c r="A109" s="32" t="s">
        <v>83</v>
      </c>
      <c r="B109" s="33"/>
      <c r="C109" s="33"/>
      <c r="D109" s="33"/>
      <c r="E109" s="34"/>
      <c r="F109" s="33"/>
      <c r="G109" s="35"/>
      <c r="H109" s="34"/>
      <c r="I109" s="33"/>
      <c r="J109" s="35"/>
      <c r="K109" s="34"/>
      <c r="L109" s="33"/>
      <c r="M109" s="35"/>
      <c r="N109" s="34"/>
    </row>
    <row r="110" spans="1:14" x14ac:dyDescent="0.15">
      <c r="A110" s="32"/>
      <c r="B110" s="33" t="s">
        <v>84</v>
      </c>
      <c r="C110" s="33"/>
      <c r="D110" s="33"/>
      <c r="E110" s="34"/>
      <c r="F110" s="33"/>
      <c r="G110" s="35">
        <v>0</v>
      </c>
      <c r="H110" s="34"/>
      <c r="I110" s="33"/>
      <c r="J110" s="35">
        <v>0</v>
      </c>
      <c r="K110" s="34"/>
      <c r="L110" s="33"/>
      <c r="M110" s="35">
        <f t="shared" ref="M110:M113" si="6">SUM(G110,J110)</f>
        <v>0</v>
      </c>
      <c r="N110" s="34"/>
    </row>
    <row r="111" spans="1:14" x14ac:dyDescent="0.15">
      <c r="A111" s="32" t="s">
        <v>85</v>
      </c>
      <c r="B111" s="33"/>
      <c r="C111" s="33"/>
      <c r="D111" s="33"/>
      <c r="E111" s="34"/>
      <c r="F111" s="33"/>
      <c r="G111" s="35">
        <v>0</v>
      </c>
      <c r="H111" s="34"/>
      <c r="I111" s="33"/>
      <c r="J111" s="35">
        <v>0</v>
      </c>
      <c r="K111" s="34"/>
      <c r="L111" s="33"/>
      <c r="M111" s="35">
        <f t="shared" si="6"/>
        <v>0</v>
      </c>
      <c r="N111" s="34"/>
    </row>
    <row r="112" spans="1:14" x14ac:dyDescent="0.15">
      <c r="A112" s="32" t="s">
        <v>86</v>
      </c>
      <c r="B112" s="33"/>
      <c r="C112" s="33"/>
      <c r="D112" s="33"/>
      <c r="E112" s="34"/>
      <c r="F112" s="33"/>
      <c r="G112" s="35">
        <v>0</v>
      </c>
      <c r="H112" s="34"/>
      <c r="I112" s="33"/>
      <c r="J112" s="35">
        <v>0</v>
      </c>
      <c r="K112" s="34"/>
      <c r="L112" s="33"/>
      <c r="M112" s="35">
        <f t="shared" si="6"/>
        <v>0</v>
      </c>
      <c r="N112" s="34"/>
    </row>
    <row r="113" spans="1:14" x14ac:dyDescent="0.15">
      <c r="A113" s="32" t="s">
        <v>87</v>
      </c>
      <c r="B113" s="33"/>
      <c r="C113" s="33"/>
      <c r="D113" s="33"/>
      <c r="E113" s="34"/>
      <c r="F113" s="33"/>
      <c r="G113" s="35">
        <v>0</v>
      </c>
      <c r="H113" s="34"/>
      <c r="I113" s="33"/>
      <c r="J113" s="35">
        <v>0</v>
      </c>
      <c r="K113" s="34"/>
      <c r="L113" s="33"/>
      <c r="M113" s="35">
        <f t="shared" si="6"/>
        <v>0</v>
      </c>
      <c r="N113" s="34"/>
    </row>
    <row r="114" spans="1:14" x14ac:dyDescent="0.15">
      <c r="A114" s="32" t="s">
        <v>88</v>
      </c>
      <c r="B114" s="33"/>
      <c r="C114" s="33"/>
      <c r="D114" s="33"/>
      <c r="E114" s="34"/>
      <c r="F114" s="33"/>
      <c r="G114" s="35">
        <f>SUM(G105)</f>
        <v>13403202</v>
      </c>
      <c r="H114" s="34"/>
      <c r="I114" s="33"/>
      <c r="J114" s="35">
        <f>SUM(J105)</f>
        <v>15949315</v>
      </c>
      <c r="K114" s="34"/>
      <c r="L114" s="33"/>
      <c r="M114" s="35">
        <f>SUM(G114,J114)</f>
        <v>29352517</v>
      </c>
      <c r="N114" s="34"/>
    </row>
  </sheetData>
  <mergeCells count="2">
    <mergeCell ref="A6:E6"/>
    <mergeCell ref="A60:E60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収支予算書</vt:lpstr>
      <vt:lpstr>収支予算書(注記)</vt:lpstr>
      <vt:lpstr>収支予算書内訳表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sl8</cp:lastModifiedBy>
  <cp:lastPrinted>2022-03-03T07:51:15Z</cp:lastPrinted>
  <dcterms:created xsi:type="dcterms:W3CDTF">1997-01-08T22:48:59Z</dcterms:created>
  <dcterms:modified xsi:type="dcterms:W3CDTF">2022-04-26T05:58:45Z</dcterms:modified>
</cp:coreProperties>
</file>