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kust-connect.rakurakustrg.jp\共有ALL\総会\令和8年度総会\議案書\"/>
    </mc:Choice>
  </mc:AlternateContent>
  <xr:revisionPtr revIDLastSave="0" documentId="13_ncr:1_{9AF6E3F8-5A5E-4CEF-BC49-D932BF82ED8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令和7年度貸借対照表" sheetId="3" r:id="rId1"/>
    <sheet name="令和7年度貸借対照表 内訳表 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5" l="1"/>
  <c r="C25" i="3"/>
  <c r="C40" i="3"/>
  <c r="D36" i="3"/>
  <c r="C33" i="3"/>
  <c r="B33" i="3"/>
  <c r="D33" i="3" s="1"/>
  <c r="D31" i="3"/>
  <c r="B14" i="3"/>
  <c r="C14" i="3"/>
  <c r="D12" i="3"/>
  <c r="B39" i="3"/>
  <c r="B14" i="5"/>
  <c r="C14" i="5"/>
  <c r="E11" i="5"/>
  <c r="D14" i="5"/>
  <c r="B23" i="3"/>
  <c r="D11" i="3"/>
  <c r="D14" i="3" l="1"/>
  <c r="C39" i="3"/>
  <c r="C34" i="3"/>
  <c r="C23" i="3"/>
  <c r="C19" i="3"/>
  <c r="C24" i="3" l="1"/>
  <c r="D32" i="3"/>
  <c r="E31" i="5" l="1"/>
  <c r="B34" i="5"/>
  <c r="E10" i="5"/>
  <c r="B34" i="3"/>
  <c r="B19" i="3"/>
  <c r="D10" i="3"/>
  <c r="B24" i="3" l="1"/>
  <c r="B25" i="3" s="1"/>
  <c r="B40" i="3" l="1"/>
  <c r="D40" i="3" s="1"/>
  <c r="C34" i="5"/>
  <c r="C33" i="5"/>
  <c r="D33" i="5"/>
  <c r="D34" i="5" s="1"/>
  <c r="B33" i="5"/>
  <c r="C23" i="5"/>
  <c r="D23" i="5"/>
  <c r="B23" i="5"/>
  <c r="C19" i="5"/>
  <c r="D19" i="5"/>
  <c r="B19" i="5"/>
  <c r="E35" i="5"/>
  <c r="E32" i="5"/>
  <c r="E30" i="5"/>
  <c r="E29" i="5"/>
  <c r="E28" i="5"/>
  <c r="E22" i="5"/>
  <c r="E21" i="5"/>
  <c r="E18" i="5"/>
  <c r="E17" i="5"/>
  <c r="E16" i="5"/>
  <c r="E15" i="5"/>
  <c r="E13" i="5"/>
  <c r="E12" i="5"/>
  <c r="E9" i="5"/>
  <c r="E8" i="5"/>
  <c r="E14" i="5" l="1"/>
  <c r="E34" i="5"/>
  <c r="B24" i="5"/>
  <c r="B25" i="5" s="1"/>
  <c r="B36" i="5" s="1"/>
  <c r="B39" i="5" s="1"/>
  <c r="D24" i="5"/>
  <c r="D25" i="5" s="1"/>
  <c r="D36" i="5" s="1"/>
  <c r="D39" i="5" s="1"/>
  <c r="D40" i="5" s="1"/>
  <c r="C24" i="5"/>
  <c r="C25" i="5" s="1"/>
  <c r="C39" i="5" s="1"/>
  <c r="C40" i="5" s="1"/>
  <c r="E19" i="5"/>
  <c r="E23" i="5"/>
  <c r="E33" i="5"/>
  <c r="E24" i="5" l="1"/>
  <c r="E25" i="5" s="1"/>
  <c r="E36" i="5" s="1"/>
  <c r="E39" i="5" s="1"/>
  <c r="E40" i="5" s="1"/>
  <c r="B40" i="5" l="1"/>
  <c r="D30" i="3"/>
  <c r="D29" i="3"/>
  <c r="D28" i="3"/>
  <c r="D22" i="3"/>
  <c r="D21" i="3"/>
  <c r="D18" i="3"/>
  <c r="D17" i="3"/>
  <c r="D13" i="3"/>
  <c r="D9" i="3"/>
  <c r="D8" i="3"/>
  <c r="D23" i="3" l="1"/>
  <c r="D19" i="3"/>
  <c r="D34" i="3"/>
  <c r="D24" i="3" l="1"/>
  <c r="D25" i="3"/>
  <c r="D39" i="3" l="1"/>
</calcChain>
</file>

<file path=xl/sharedStrings.xml><?xml version="1.0" encoding="utf-8"?>
<sst xmlns="http://schemas.openxmlformats.org/spreadsheetml/2006/main" count="92" uniqueCount="58">
  <si>
    <t>当年度</t>
  </si>
  <si>
    <t>前年度</t>
  </si>
  <si>
    <t>Ⅰ 資産の部</t>
  </si>
  <si>
    <t xml:space="preserve"> 1.流動資産</t>
  </si>
  <si>
    <t>　　 　未収金</t>
  </si>
  <si>
    <t>　　　 法人会計立替金</t>
  </si>
  <si>
    <t xml:space="preserve"> 2.固定資産</t>
  </si>
  <si>
    <t xml:space="preserve"> 　(1)特定資産</t>
  </si>
  <si>
    <t>　　　 減価償却引当資産</t>
  </si>
  <si>
    <t>　　 　什器備品</t>
  </si>
  <si>
    <t>Ⅱ 負債の部</t>
  </si>
  <si>
    <t xml:space="preserve"> 1.流動負債</t>
  </si>
  <si>
    <t>　　 　未払金</t>
  </si>
  <si>
    <t>　　　 預り金</t>
  </si>
  <si>
    <t>　　 　前受金</t>
  </si>
  <si>
    <t>Ⅲ 正味財産の部</t>
  </si>
  <si>
    <t>　 一般正味財産合計</t>
  </si>
  <si>
    <t>　 正味財産合計</t>
  </si>
  <si>
    <t>　 負債及び正味財産合計</t>
  </si>
  <si>
    <t>貸　借　対　照　表</t>
    <rPh sb="0" eb="1">
      <t>カシ</t>
    </rPh>
    <rPh sb="2" eb="3">
      <t>シャク</t>
    </rPh>
    <rPh sb="4" eb="5">
      <t>タイ</t>
    </rPh>
    <rPh sb="6" eb="7">
      <t>テル</t>
    </rPh>
    <rPh sb="8" eb="9">
      <t>オモテ</t>
    </rPh>
    <phoneticPr fontId="18"/>
  </si>
  <si>
    <t>（単位：円）</t>
    <rPh sb="1" eb="3">
      <t>タンイ</t>
    </rPh>
    <rPh sb="4" eb="5">
      <t>エン</t>
    </rPh>
    <phoneticPr fontId="18"/>
  </si>
  <si>
    <t xml:space="preserve"> 　(2)その他固定資産</t>
    <rPh sb="7" eb="8">
      <t>タ</t>
    </rPh>
    <rPh sb="8" eb="10">
      <t>コテイ</t>
    </rPh>
    <phoneticPr fontId="18"/>
  </si>
  <si>
    <t>　　　 特定資産合計</t>
    <phoneticPr fontId="18"/>
  </si>
  <si>
    <t>　 　　流動資産合計</t>
    <phoneticPr fontId="18"/>
  </si>
  <si>
    <t xml:space="preserve"> 　　　その他固定資産合計</t>
    <rPh sb="6" eb="7">
      <t>タ</t>
    </rPh>
    <rPh sb="7" eb="9">
      <t>コテイ</t>
    </rPh>
    <rPh sb="11" eb="13">
      <t>ゴウケイ</t>
    </rPh>
    <phoneticPr fontId="18"/>
  </si>
  <si>
    <t>　　　 固定資産合計</t>
    <phoneticPr fontId="18"/>
  </si>
  <si>
    <t xml:space="preserve"> 　　　資産合計</t>
    <phoneticPr fontId="18"/>
  </si>
  <si>
    <t>　 　　流動負債合計</t>
    <phoneticPr fontId="18"/>
  </si>
  <si>
    <t>　　　 負債合計</t>
    <phoneticPr fontId="18"/>
  </si>
  <si>
    <t>科　　目</t>
    <phoneticPr fontId="18"/>
  </si>
  <si>
    <t>増　　減</t>
    <phoneticPr fontId="18"/>
  </si>
  <si>
    <t>貸借対照表内訳表</t>
    <rPh sb="0" eb="1">
      <t>カシ</t>
    </rPh>
    <rPh sb="1" eb="2">
      <t>シャク</t>
    </rPh>
    <rPh sb="2" eb="3">
      <t>タイ</t>
    </rPh>
    <rPh sb="3" eb="4">
      <t>テル</t>
    </rPh>
    <rPh sb="4" eb="5">
      <t>オモテ</t>
    </rPh>
    <rPh sb="5" eb="7">
      <t>ウチワケ</t>
    </rPh>
    <rPh sb="7" eb="8">
      <t>ヒョウ</t>
    </rPh>
    <phoneticPr fontId="18"/>
  </si>
  <si>
    <t>合　　計</t>
    <rPh sb="0" eb="1">
      <t>アイ</t>
    </rPh>
    <rPh sb="3" eb="4">
      <t>ケイ</t>
    </rPh>
    <phoneticPr fontId="18"/>
  </si>
  <si>
    <t>法人会計</t>
    <rPh sb="0" eb="2">
      <t>ホウジン</t>
    </rPh>
    <rPh sb="2" eb="4">
      <t>カイケイ</t>
    </rPh>
    <phoneticPr fontId="18"/>
  </si>
  <si>
    <t>　　　 前払金</t>
    <rPh sb="4" eb="6">
      <t>マエバライ</t>
    </rPh>
    <phoneticPr fontId="18"/>
  </si>
  <si>
    <t xml:space="preserve">　　 　現金預金 </t>
    <rPh sb="6" eb="8">
      <t>ヨキン</t>
    </rPh>
    <phoneticPr fontId="18"/>
  </si>
  <si>
    <t>　　 　現金預金</t>
    <rPh sb="6" eb="8">
      <t>ヨキン</t>
    </rPh>
    <phoneticPr fontId="18"/>
  </si>
  <si>
    <t>公益目的事業会計</t>
    <rPh sb="0" eb="2">
      <t>コウエキ</t>
    </rPh>
    <rPh sb="2" eb="4">
      <t>モクテキ</t>
    </rPh>
    <rPh sb="4" eb="6">
      <t>ジギョウ</t>
    </rPh>
    <rPh sb="6" eb="8">
      <t>カイケイ</t>
    </rPh>
    <phoneticPr fontId="18"/>
  </si>
  <si>
    <t>　　 　財政運営資金積立資産</t>
    <rPh sb="12" eb="14">
      <t>シサン</t>
    </rPh>
    <phoneticPr fontId="18"/>
  </si>
  <si>
    <t>(0)</t>
    <phoneticPr fontId="18"/>
  </si>
  <si>
    <t>(0)</t>
    <phoneticPr fontId="18"/>
  </si>
  <si>
    <t>　　　 公益目的事業等会計未払金</t>
    <rPh sb="4" eb="6">
      <t>コウエキ</t>
    </rPh>
    <rPh sb="6" eb="8">
      <t>モクテキ</t>
    </rPh>
    <phoneticPr fontId="18"/>
  </si>
  <si>
    <t>　　　 仮払金</t>
    <rPh sb="4" eb="6">
      <t>カリバラ</t>
    </rPh>
    <phoneticPr fontId="18"/>
  </si>
  <si>
    <t>　　 　仮受金</t>
    <rPh sb="4" eb="7">
      <t>カリウケキン</t>
    </rPh>
    <phoneticPr fontId="18"/>
  </si>
  <si>
    <t>　　 　仮払金</t>
    <rPh sb="4" eb="6">
      <t>カリバラ</t>
    </rPh>
    <phoneticPr fontId="18"/>
  </si>
  <si>
    <t>　　 　仮受金</t>
    <rPh sb="4" eb="5">
      <t>カリ</t>
    </rPh>
    <phoneticPr fontId="18"/>
  </si>
  <si>
    <t xml:space="preserve">     　(うち 基本財産への充当額)</t>
    <phoneticPr fontId="18"/>
  </si>
  <si>
    <t xml:space="preserve">     　(うち 特定資産への充当額)</t>
    <phoneticPr fontId="18"/>
  </si>
  <si>
    <t>　    (うち 基本財産への充当額)</t>
    <phoneticPr fontId="18"/>
  </si>
  <si>
    <t>　    (うち 特定資産への充当額)</t>
    <phoneticPr fontId="18"/>
  </si>
  <si>
    <t>　　 　建物</t>
    <rPh sb="4" eb="6">
      <t>タテモノ</t>
    </rPh>
    <phoneticPr fontId="18"/>
  </si>
  <si>
    <t>内部取引等消去</t>
    <rPh sb="0" eb="2">
      <t>ナイブ</t>
    </rPh>
    <rPh sb="2" eb="4">
      <t>トリヒキ</t>
    </rPh>
    <rPh sb="4" eb="5">
      <t>トウ</t>
    </rPh>
    <rPh sb="5" eb="7">
      <t>ショウキョ</t>
    </rPh>
    <phoneticPr fontId="18"/>
  </si>
  <si>
    <t>　　 　財政運営資金積立資産</t>
    <rPh sb="12" eb="14">
      <t>シサン</t>
    </rPh>
    <phoneticPr fontId="18"/>
  </si>
  <si>
    <t>　　　 貯蔵品</t>
    <rPh sb="4" eb="7">
      <t>チョゾウヒン</t>
    </rPh>
    <phoneticPr fontId="18"/>
  </si>
  <si>
    <t>令和8年3月31日現在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8"/>
  </si>
  <si>
    <t>　　　 法人会計立替金</t>
    <rPh sb="4" eb="8">
      <t>ホウジンカイケイ</t>
    </rPh>
    <rPh sb="8" eb="11">
      <t>タテカエキン</t>
    </rPh>
    <phoneticPr fontId="18"/>
  </si>
  <si>
    <t>　　 　公益目的事業未払金</t>
    <rPh sb="4" eb="8">
      <t>コウエキ</t>
    </rPh>
    <rPh sb="8" eb="10">
      <t>ジギョウ</t>
    </rPh>
    <rPh sb="10" eb="13">
      <t>ミハライキン</t>
    </rPh>
    <phoneticPr fontId="18"/>
  </si>
  <si>
    <t>令和8年3月31日現在</t>
    <rPh sb="0" eb="2">
      <t>レイワ</t>
    </rPh>
    <rPh sb="3" eb="4">
      <t>ネン</t>
    </rPh>
    <rPh sb="4" eb="5">
      <t>ヘイネン</t>
    </rPh>
    <rPh sb="5" eb="6">
      <t>ガツ</t>
    </rPh>
    <rPh sb="8" eb="9">
      <t>ニチ</t>
    </rPh>
    <rPh sb="9" eb="11">
      <t>ゲンザイ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</si>
</sst>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_ "/>
    <numFmt numFmtId="178" formatCode="#,##0_);\(#,##0\)"/>
  </numFmts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u/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4" fontId="0" fillId="0" borderId="0" xfId="0" applyNumberFormat="1">
      <alignment vertical="center"/>
    </xf>
    <xf numFmtId="38" fontId="0" fillId="0" borderId="0" xfId="1" applyFont="1" applyBorder="1">
      <alignment vertical="center"/>
    </xf>
    <xf numFmtId="176" fontId="1" fillId="0" borderId="0" xfId="1" applyNumberFormat="1" applyFont="1" applyBorder="1">
      <alignment vertical="center"/>
    </xf>
    <xf numFmtId="3" fontId="1" fillId="0" borderId="0" xfId="1" applyNumberFormat="1" applyFont="1" applyBorder="1">
      <alignment vertical="center"/>
    </xf>
    <xf numFmtId="38" fontId="0" fillId="0" borderId="0" xfId="0" applyNumberForma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14" fontId="19" fillId="0" borderId="0" xfId="0" applyNumberFormat="1" applyFont="1">
      <alignment vertical="center"/>
    </xf>
    <xf numFmtId="0" fontId="19" fillId="0" borderId="0" xfId="0" applyFont="1" applyAlignment="1">
      <alignment horizontal="right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8" xfId="0" applyFont="1" applyBorder="1">
      <alignment vertical="center"/>
    </xf>
    <xf numFmtId="0" fontId="19" fillId="0" borderId="19" xfId="0" applyFont="1" applyBorder="1">
      <alignment vertical="center"/>
    </xf>
    <xf numFmtId="0" fontId="19" fillId="0" borderId="20" xfId="0" applyFont="1" applyBorder="1">
      <alignment vertical="center"/>
    </xf>
    <xf numFmtId="0" fontId="19" fillId="0" borderId="12" xfId="0" applyFont="1" applyBorder="1" applyAlignment="1">
      <alignment horizontal="center" vertical="center"/>
    </xf>
    <xf numFmtId="38" fontId="19" fillId="0" borderId="0" xfId="1" applyFont="1" applyBorder="1">
      <alignment vertical="center"/>
    </xf>
    <xf numFmtId="176" fontId="19" fillId="0" borderId="0" xfId="1" applyNumberFormat="1" applyFont="1" applyBorder="1">
      <alignment vertical="center"/>
    </xf>
    <xf numFmtId="3" fontId="19" fillId="0" borderId="0" xfId="1" applyNumberFormat="1" applyFont="1" applyBorder="1">
      <alignment vertical="center"/>
    </xf>
    <xf numFmtId="0" fontId="21" fillId="0" borderId="11" xfId="0" applyFont="1" applyBorder="1" applyAlignment="1">
      <alignment horizontal="center" vertical="center"/>
    </xf>
    <xf numFmtId="177" fontId="19" fillId="0" borderId="21" xfId="0" applyNumberFormat="1" applyFont="1" applyBorder="1" applyAlignment="1">
      <alignment horizontal="right" vertical="center"/>
    </xf>
    <xf numFmtId="177" fontId="19" fillId="0" borderId="23" xfId="0" applyNumberFormat="1" applyFont="1" applyBorder="1" applyAlignment="1">
      <alignment horizontal="right" vertical="center"/>
    </xf>
    <xf numFmtId="176" fontId="19" fillId="0" borderId="21" xfId="0" applyNumberFormat="1" applyFont="1" applyBorder="1" applyAlignment="1">
      <alignment horizontal="right" vertical="center" indent="1"/>
    </xf>
    <xf numFmtId="176" fontId="19" fillId="0" borderId="22" xfId="0" applyNumberFormat="1" applyFont="1" applyBorder="1" applyAlignment="1">
      <alignment horizontal="right" vertical="center" indent="1"/>
    </xf>
    <xf numFmtId="176" fontId="19" fillId="0" borderId="23" xfId="0" applyNumberFormat="1" applyFont="1" applyBorder="1" applyAlignment="1">
      <alignment horizontal="right" vertical="center" indent="1"/>
    </xf>
    <xf numFmtId="176" fontId="19" fillId="0" borderId="24" xfId="0" applyNumberFormat="1" applyFont="1" applyBorder="1" applyAlignment="1">
      <alignment horizontal="right" vertical="center" indent="1"/>
    </xf>
    <xf numFmtId="176" fontId="19" fillId="0" borderId="23" xfId="1" applyNumberFormat="1" applyFont="1" applyBorder="1" applyAlignment="1">
      <alignment horizontal="right" vertical="center" indent="1"/>
    </xf>
    <xf numFmtId="176" fontId="19" fillId="0" borderId="24" xfId="1" applyNumberFormat="1" applyFont="1" applyBorder="1" applyAlignment="1">
      <alignment horizontal="right" vertical="center" indent="1"/>
    </xf>
    <xf numFmtId="176" fontId="19" fillId="0" borderId="13" xfId="1" applyNumberFormat="1" applyFont="1" applyBorder="1" applyAlignment="1">
      <alignment horizontal="right" vertical="center" indent="1"/>
    </xf>
    <xf numFmtId="176" fontId="19" fillId="0" borderId="14" xfId="1" applyNumberFormat="1" applyFont="1" applyBorder="1" applyAlignment="1">
      <alignment horizontal="right" vertical="center" indent="1"/>
    </xf>
    <xf numFmtId="176" fontId="19" fillId="0" borderId="21" xfId="1" applyNumberFormat="1" applyFont="1" applyBorder="1" applyAlignment="1">
      <alignment horizontal="right" vertical="center" indent="1"/>
    </xf>
    <xf numFmtId="176" fontId="19" fillId="0" borderId="17" xfId="1" applyNumberFormat="1" applyFont="1" applyBorder="1" applyAlignment="1">
      <alignment horizontal="right" vertical="center" indent="1"/>
    </xf>
    <xf numFmtId="176" fontId="19" fillId="0" borderId="16" xfId="1" applyNumberFormat="1" applyFont="1" applyBorder="1" applyAlignment="1">
      <alignment horizontal="right" vertical="center" indent="1"/>
    </xf>
    <xf numFmtId="176" fontId="19" fillId="0" borderId="15" xfId="1" applyNumberFormat="1" applyFont="1" applyBorder="1" applyAlignment="1">
      <alignment horizontal="right" vertical="center" indent="1"/>
    </xf>
    <xf numFmtId="176" fontId="19" fillId="0" borderId="25" xfId="1" applyNumberFormat="1" applyFont="1" applyBorder="1" applyAlignment="1">
      <alignment horizontal="right" vertical="center" indent="1"/>
    </xf>
    <xf numFmtId="0" fontId="19" fillId="0" borderId="19" xfId="0" applyFont="1" applyBorder="1" applyAlignment="1">
      <alignment horizontal="left" vertical="center"/>
    </xf>
    <xf numFmtId="178" fontId="19" fillId="0" borderId="17" xfId="1" applyNumberFormat="1" applyFont="1" applyBorder="1" applyAlignment="1">
      <alignment horizontal="right" vertical="center" indent="1"/>
    </xf>
    <xf numFmtId="178" fontId="19" fillId="0" borderId="23" xfId="1" applyNumberFormat="1" applyFont="1" applyBorder="1" applyAlignment="1">
      <alignment horizontal="right" vertical="center" indent="1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opLeftCell="A25" workbookViewId="0">
      <selection activeCell="B36" sqref="B36"/>
    </sheetView>
  </sheetViews>
  <sheetFormatPr defaultColWidth="9" defaultRowHeight="13.5" x14ac:dyDescent="0.15"/>
  <cols>
    <col min="1" max="1" width="36.625" style="6" customWidth="1"/>
    <col min="2" max="4" width="17.625" style="6" customWidth="1"/>
    <col min="5" max="10" width="15.625" style="6" customWidth="1"/>
    <col min="11" max="16384" width="9" style="6"/>
  </cols>
  <sheetData>
    <row r="1" spans="1:5" ht="20.100000000000001" customHeight="1" x14ac:dyDescent="0.15">
      <c r="B1" s="7" t="s">
        <v>19</v>
      </c>
    </row>
    <row r="2" spans="1:5" ht="20.100000000000001" customHeight="1" x14ac:dyDescent="0.15">
      <c r="B2" s="6" t="s">
        <v>54</v>
      </c>
    </row>
    <row r="3" spans="1:5" ht="15" customHeight="1" x14ac:dyDescent="0.15"/>
    <row r="4" spans="1:5" ht="19.7" customHeight="1" thickBot="1" x14ac:dyDescent="0.2">
      <c r="A4" s="8"/>
      <c r="C4" s="8"/>
      <c r="D4" s="9" t="s">
        <v>20</v>
      </c>
      <c r="E4" s="8"/>
    </row>
    <row r="5" spans="1:5" ht="19.7" customHeight="1" x14ac:dyDescent="0.15">
      <c r="A5" s="10" t="s">
        <v>29</v>
      </c>
      <c r="B5" s="11" t="s">
        <v>0</v>
      </c>
      <c r="C5" s="11" t="s">
        <v>1</v>
      </c>
      <c r="D5" s="15" t="s">
        <v>30</v>
      </c>
    </row>
    <row r="6" spans="1:5" ht="19.7" customHeight="1" x14ac:dyDescent="0.15">
      <c r="A6" s="12" t="s">
        <v>2</v>
      </c>
      <c r="B6" s="22"/>
      <c r="C6" s="22"/>
      <c r="D6" s="23"/>
    </row>
    <row r="7" spans="1:5" ht="19.7" customHeight="1" x14ac:dyDescent="0.15">
      <c r="A7" s="13" t="s">
        <v>3</v>
      </c>
      <c r="B7" s="24"/>
      <c r="C7" s="24"/>
      <c r="D7" s="25"/>
    </row>
    <row r="8" spans="1:5" ht="19.7" customHeight="1" x14ac:dyDescent="0.15">
      <c r="A8" s="13" t="s">
        <v>35</v>
      </c>
      <c r="B8" s="26">
        <v>7589986</v>
      </c>
      <c r="C8" s="26">
        <v>8783161</v>
      </c>
      <c r="D8" s="27">
        <f>B8-C8</f>
        <v>-1193175</v>
      </c>
    </row>
    <row r="9" spans="1:5" ht="19.7" customHeight="1" x14ac:dyDescent="0.15">
      <c r="A9" s="13" t="s">
        <v>4</v>
      </c>
      <c r="B9" s="26">
        <v>2680517</v>
      </c>
      <c r="C9" s="26">
        <v>6111968</v>
      </c>
      <c r="D9" s="27">
        <f t="shared" ref="D9:D13" si="0">B9-C9</f>
        <v>-3431451</v>
      </c>
    </row>
    <row r="10" spans="1:5" ht="19.7" customHeight="1" x14ac:dyDescent="0.15">
      <c r="A10" s="13" t="s">
        <v>42</v>
      </c>
      <c r="B10" s="26">
        <v>0</v>
      </c>
      <c r="C10" s="26">
        <v>20000</v>
      </c>
      <c r="D10" s="27">
        <f t="shared" si="0"/>
        <v>-20000</v>
      </c>
    </row>
    <row r="11" spans="1:5" ht="19.7" customHeight="1" x14ac:dyDescent="0.15">
      <c r="A11" s="35" t="s">
        <v>53</v>
      </c>
      <c r="B11" s="26">
        <v>9100</v>
      </c>
      <c r="C11" s="26">
        <v>8760</v>
      </c>
      <c r="D11" s="27">
        <f t="shared" si="0"/>
        <v>340</v>
      </c>
    </row>
    <row r="12" spans="1:5" ht="19.7" customHeight="1" x14ac:dyDescent="0.15">
      <c r="A12" s="13" t="s">
        <v>34</v>
      </c>
      <c r="B12" s="26">
        <v>910560</v>
      </c>
      <c r="C12" s="26">
        <v>592880</v>
      </c>
      <c r="D12" s="27">
        <f t="shared" ref="D12" si="1">B12-C12</f>
        <v>317680</v>
      </c>
    </row>
    <row r="13" spans="1:5" ht="19.7" customHeight="1" x14ac:dyDescent="0.15">
      <c r="A13" s="13" t="s">
        <v>55</v>
      </c>
      <c r="B13" s="26">
        <v>0</v>
      </c>
      <c r="C13" s="26">
        <v>3956</v>
      </c>
      <c r="D13" s="27">
        <f t="shared" si="0"/>
        <v>-3956</v>
      </c>
    </row>
    <row r="14" spans="1:5" ht="19.7" customHeight="1" x14ac:dyDescent="0.15">
      <c r="A14" s="13" t="s">
        <v>23</v>
      </c>
      <c r="B14" s="28">
        <f>B8+B9+B13+B10+B11+B12</f>
        <v>11190163</v>
      </c>
      <c r="C14" s="28">
        <f>C8+C9+C13+C10+C11+C12</f>
        <v>15520725</v>
      </c>
      <c r="D14" s="29">
        <f>B14-C14</f>
        <v>-4330562</v>
      </c>
    </row>
    <row r="15" spans="1:5" ht="19.7" customHeight="1" x14ac:dyDescent="0.15">
      <c r="A15" s="13" t="s">
        <v>6</v>
      </c>
      <c r="B15" s="30"/>
      <c r="C15" s="30"/>
      <c r="D15" s="27"/>
    </row>
    <row r="16" spans="1:5" ht="19.7" customHeight="1" x14ac:dyDescent="0.15">
      <c r="A16" s="13" t="s">
        <v>7</v>
      </c>
      <c r="B16" s="26"/>
      <c r="C16" s="26"/>
      <c r="D16" s="27"/>
    </row>
    <row r="17" spans="1:9" ht="19.7" customHeight="1" x14ac:dyDescent="0.15">
      <c r="A17" s="13" t="s">
        <v>8</v>
      </c>
      <c r="B17" s="26">
        <v>2062052</v>
      </c>
      <c r="C17" s="26">
        <v>1762762</v>
      </c>
      <c r="D17" s="27">
        <f t="shared" ref="D17:D34" si="2">B17-C17</f>
        <v>299290</v>
      </c>
      <c r="G17" s="16"/>
      <c r="H17" s="16"/>
      <c r="I17" s="17"/>
    </row>
    <row r="18" spans="1:9" ht="19.7" customHeight="1" x14ac:dyDescent="0.15">
      <c r="A18" s="13" t="s">
        <v>38</v>
      </c>
      <c r="B18" s="31">
        <v>7000000</v>
      </c>
      <c r="C18" s="31">
        <v>7000000</v>
      </c>
      <c r="D18" s="27">
        <f t="shared" si="2"/>
        <v>0</v>
      </c>
      <c r="G18" s="16"/>
      <c r="H18" s="16"/>
      <c r="I18" s="17"/>
    </row>
    <row r="19" spans="1:9" ht="19.7" customHeight="1" x14ac:dyDescent="0.15">
      <c r="A19" s="13" t="s">
        <v>22</v>
      </c>
      <c r="B19" s="28">
        <f>B17+B18</f>
        <v>9062052</v>
      </c>
      <c r="C19" s="28">
        <f>C17+C18</f>
        <v>8762762</v>
      </c>
      <c r="D19" s="29">
        <f t="shared" si="2"/>
        <v>299290</v>
      </c>
      <c r="G19" s="16"/>
      <c r="H19" s="16"/>
      <c r="I19" s="17"/>
    </row>
    <row r="20" spans="1:9" ht="19.7" customHeight="1" x14ac:dyDescent="0.15">
      <c r="A20" s="13" t="s">
        <v>21</v>
      </c>
      <c r="B20" s="30"/>
      <c r="C20" s="30"/>
      <c r="D20" s="27"/>
      <c r="G20" s="16"/>
      <c r="H20" s="16"/>
      <c r="I20" s="18"/>
    </row>
    <row r="21" spans="1:9" ht="19.7" customHeight="1" x14ac:dyDescent="0.15">
      <c r="A21" s="13" t="s">
        <v>50</v>
      </c>
      <c r="B21" s="26">
        <v>3031215</v>
      </c>
      <c r="C21" s="26">
        <v>3227981</v>
      </c>
      <c r="D21" s="27">
        <f>B21-C21</f>
        <v>-196766</v>
      </c>
      <c r="G21" s="16"/>
      <c r="H21" s="16"/>
      <c r="I21" s="18"/>
    </row>
    <row r="22" spans="1:9" ht="19.7" customHeight="1" x14ac:dyDescent="0.15">
      <c r="A22" s="13" t="s">
        <v>9</v>
      </c>
      <c r="B22" s="26">
        <v>76098</v>
      </c>
      <c r="C22" s="26">
        <v>178622</v>
      </c>
      <c r="D22" s="27">
        <f t="shared" ref="D22" si="3">B22-C22</f>
        <v>-102524</v>
      </c>
      <c r="G22" s="16"/>
      <c r="H22" s="16"/>
      <c r="I22" s="18"/>
    </row>
    <row r="23" spans="1:9" ht="19.7" customHeight="1" x14ac:dyDescent="0.15">
      <c r="A23" s="13" t="s">
        <v>24</v>
      </c>
      <c r="B23" s="28">
        <f>B21+B22</f>
        <v>3107313</v>
      </c>
      <c r="C23" s="28">
        <f>C21+C22</f>
        <v>3406603</v>
      </c>
      <c r="D23" s="29">
        <f t="shared" ref="D23" si="4">D21+D22</f>
        <v>-299290</v>
      </c>
    </row>
    <row r="24" spans="1:9" ht="19.7" customHeight="1" x14ac:dyDescent="0.15">
      <c r="A24" s="13" t="s">
        <v>25</v>
      </c>
      <c r="B24" s="28">
        <f>B19+B23</f>
        <v>12169365</v>
      </c>
      <c r="C24" s="28">
        <f>C19+C23</f>
        <v>12169365</v>
      </c>
      <c r="D24" s="29">
        <f t="shared" si="2"/>
        <v>0</v>
      </c>
    </row>
    <row r="25" spans="1:9" ht="19.7" customHeight="1" thickBot="1" x14ac:dyDescent="0.2">
      <c r="A25" s="13" t="s">
        <v>26</v>
      </c>
      <c r="B25" s="32">
        <f>B14+B24</f>
        <v>23359528</v>
      </c>
      <c r="C25" s="32">
        <f>C14+C24</f>
        <v>27690090</v>
      </c>
      <c r="D25" s="33">
        <f t="shared" si="2"/>
        <v>-4330562</v>
      </c>
    </row>
    <row r="26" spans="1:9" ht="19.7" customHeight="1" thickTop="1" x14ac:dyDescent="0.15">
      <c r="A26" s="13" t="s">
        <v>10</v>
      </c>
      <c r="B26" s="34"/>
      <c r="C26" s="34"/>
      <c r="D26" s="27"/>
    </row>
    <row r="27" spans="1:9" ht="19.7" customHeight="1" x14ac:dyDescent="0.15">
      <c r="A27" s="13" t="s">
        <v>11</v>
      </c>
      <c r="B27" s="26"/>
      <c r="C27" s="26"/>
      <c r="D27" s="27"/>
    </row>
    <row r="28" spans="1:9" ht="19.7" customHeight="1" x14ac:dyDescent="0.15">
      <c r="A28" s="13" t="s">
        <v>12</v>
      </c>
      <c r="B28" s="26">
        <v>3647928</v>
      </c>
      <c r="C28" s="26">
        <v>8064841</v>
      </c>
      <c r="D28" s="27">
        <f t="shared" si="2"/>
        <v>-4416913</v>
      </c>
    </row>
    <row r="29" spans="1:9" ht="19.7" customHeight="1" x14ac:dyDescent="0.15">
      <c r="A29" s="13" t="s">
        <v>13</v>
      </c>
      <c r="B29" s="26">
        <v>386455</v>
      </c>
      <c r="C29" s="26">
        <v>45872</v>
      </c>
      <c r="D29" s="27">
        <f t="shared" si="2"/>
        <v>340583</v>
      </c>
    </row>
    <row r="30" spans="1:9" ht="19.7" customHeight="1" x14ac:dyDescent="0.15">
      <c r="A30" s="13" t="s">
        <v>14</v>
      </c>
      <c r="B30" s="26">
        <v>430000</v>
      </c>
      <c r="C30" s="26">
        <v>432000</v>
      </c>
      <c r="D30" s="27">
        <f>B30-C30</f>
        <v>-2000</v>
      </c>
    </row>
    <row r="31" spans="1:9" ht="19.7" customHeight="1" x14ac:dyDescent="0.15">
      <c r="A31" s="13" t="s">
        <v>43</v>
      </c>
      <c r="B31" s="26">
        <v>0</v>
      </c>
      <c r="C31" s="26">
        <v>2000</v>
      </c>
      <c r="D31" s="27">
        <f>B31-C31</f>
        <v>-2000</v>
      </c>
    </row>
    <row r="32" spans="1:9" ht="19.7" customHeight="1" x14ac:dyDescent="0.15">
      <c r="A32" s="13" t="s">
        <v>56</v>
      </c>
      <c r="B32" s="26">
        <v>0</v>
      </c>
      <c r="C32" s="26">
        <v>3956</v>
      </c>
      <c r="D32" s="27">
        <f>B32-C32</f>
        <v>-3956</v>
      </c>
    </row>
    <row r="33" spans="1:4" ht="19.7" customHeight="1" x14ac:dyDescent="0.15">
      <c r="A33" s="13" t="s">
        <v>27</v>
      </c>
      <c r="B33" s="28">
        <f>B28+B29+B30+B32+B31</f>
        <v>4464383</v>
      </c>
      <c r="C33" s="28">
        <f>C28+C29+C30+C32+C31</f>
        <v>8548669</v>
      </c>
      <c r="D33" s="29">
        <f>B33-C33</f>
        <v>-4084286</v>
      </c>
    </row>
    <row r="34" spans="1:4" ht="19.7" customHeight="1" x14ac:dyDescent="0.15">
      <c r="A34" s="13" t="s">
        <v>28</v>
      </c>
      <c r="B34" s="28">
        <f>B33</f>
        <v>4464383</v>
      </c>
      <c r="C34" s="28">
        <f>C33</f>
        <v>8548669</v>
      </c>
      <c r="D34" s="29">
        <f t="shared" si="2"/>
        <v>-4084286</v>
      </c>
    </row>
    <row r="35" spans="1:4" ht="19.7" customHeight="1" x14ac:dyDescent="0.15">
      <c r="A35" s="13" t="s">
        <v>15</v>
      </c>
      <c r="B35" s="30"/>
      <c r="C35" s="30"/>
      <c r="D35" s="27"/>
    </row>
    <row r="36" spans="1:4" ht="19.7" customHeight="1" x14ac:dyDescent="0.15">
      <c r="A36" s="13" t="s">
        <v>16</v>
      </c>
      <c r="B36" s="26">
        <v>18895145</v>
      </c>
      <c r="C36" s="26">
        <v>19141421</v>
      </c>
      <c r="D36" s="27">
        <f>B36-C36</f>
        <v>-246276</v>
      </c>
    </row>
    <row r="37" spans="1:4" ht="19.7" customHeight="1" x14ac:dyDescent="0.15">
      <c r="A37" s="35" t="s">
        <v>46</v>
      </c>
      <c r="B37" s="26">
        <v>0</v>
      </c>
      <c r="C37" s="26">
        <v>0</v>
      </c>
      <c r="D37" s="27" t="s">
        <v>40</v>
      </c>
    </row>
    <row r="38" spans="1:4" ht="19.7" customHeight="1" x14ac:dyDescent="0.15">
      <c r="A38" s="35" t="s">
        <v>47</v>
      </c>
      <c r="B38" s="36">
        <v>-9062052</v>
      </c>
      <c r="C38" s="36">
        <v>-8762762</v>
      </c>
      <c r="D38" s="27">
        <v>-299290</v>
      </c>
    </row>
    <row r="39" spans="1:4" ht="19.7" customHeight="1" x14ac:dyDescent="0.15">
      <c r="A39" s="13" t="s">
        <v>17</v>
      </c>
      <c r="B39" s="28">
        <f>B36</f>
        <v>18895145</v>
      </c>
      <c r="C39" s="28">
        <f>C36</f>
        <v>19141421</v>
      </c>
      <c r="D39" s="29">
        <f>B39-C39</f>
        <v>-246276</v>
      </c>
    </row>
    <row r="40" spans="1:4" ht="19.7" customHeight="1" thickBot="1" x14ac:dyDescent="0.2">
      <c r="A40" s="14" t="s">
        <v>18</v>
      </c>
      <c r="B40" s="32">
        <f>B25</f>
        <v>23359528</v>
      </c>
      <c r="C40" s="32">
        <f>C25</f>
        <v>27690090</v>
      </c>
      <c r="D40" s="33">
        <f>B40-C40</f>
        <v>-4330562</v>
      </c>
    </row>
    <row r="41" spans="1:4" ht="23.1" customHeight="1" x14ac:dyDescent="0.15"/>
  </sheetData>
  <phoneticPr fontId="18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1"/>
  <sheetViews>
    <sheetView tabSelected="1" topLeftCell="A4" workbookViewId="0">
      <selection activeCell="B36" sqref="B36"/>
    </sheetView>
  </sheetViews>
  <sheetFormatPr defaultRowHeight="13.5" x14ac:dyDescent="0.15"/>
  <cols>
    <col min="1" max="1" width="31.625" customWidth="1"/>
    <col min="2" max="3" width="14.625" customWidth="1"/>
    <col min="4" max="4" width="15.875" bestFit="1" customWidth="1"/>
    <col min="5" max="5" width="14.625" customWidth="1"/>
    <col min="6" max="11" width="15.625" customWidth="1"/>
  </cols>
  <sheetData>
    <row r="1" spans="1:7" ht="19.7" customHeight="1" x14ac:dyDescent="0.15">
      <c r="A1" s="6"/>
      <c r="B1" s="7" t="s">
        <v>31</v>
      </c>
      <c r="C1" s="7"/>
      <c r="D1" s="6"/>
      <c r="E1" s="6"/>
    </row>
    <row r="2" spans="1:7" ht="19.7" customHeight="1" x14ac:dyDescent="0.15">
      <c r="A2" s="6"/>
      <c r="B2" s="6" t="s">
        <v>57</v>
      </c>
      <c r="C2" s="6"/>
      <c r="D2" s="6"/>
      <c r="E2" s="6"/>
    </row>
    <row r="3" spans="1:7" ht="9.9499999999999993" customHeight="1" x14ac:dyDescent="0.15">
      <c r="A3" s="6"/>
      <c r="B3" s="6"/>
      <c r="C3" s="6"/>
      <c r="D3" s="6"/>
      <c r="E3" s="6"/>
    </row>
    <row r="4" spans="1:7" ht="19.149999999999999" customHeight="1" thickBot="1" x14ac:dyDescent="0.2">
      <c r="A4" s="8"/>
      <c r="B4" s="6"/>
      <c r="C4" s="6"/>
      <c r="D4" s="8"/>
      <c r="E4" s="9" t="s">
        <v>20</v>
      </c>
      <c r="F4" s="1"/>
    </row>
    <row r="5" spans="1:7" ht="18.600000000000001" customHeight="1" x14ac:dyDescent="0.15">
      <c r="A5" s="10" t="s">
        <v>29</v>
      </c>
      <c r="B5" s="19" t="s">
        <v>37</v>
      </c>
      <c r="C5" s="11" t="s">
        <v>33</v>
      </c>
      <c r="D5" s="11" t="s">
        <v>51</v>
      </c>
      <c r="E5" s="11" t="s">
        <v>32</v>
      </c>
    </row>
    <row r="6" spans="1:7" ht="18.600000000000001" customHeight="1" x14ac:dyDescent="0.15">
      <c r="A6" s="12" t="s">
        <v>2</v>
      </c>
      <c r="B6" s="20"/>
      <c r="C6" s="20"/>
      <c r="D6" s="20"/>
      <c r="E6" s="20"/>
    </row>
    <row r="7" spans="1:7" ht="18.600000000000001" customHeight="1" x14ac:dyDescent="0.15">
      <c r="A7" s="13" t="s">
        <v>3</v>
      </c>
      <c r="B7" s="21"/>
      <c r="C7" s="21"/>
      <c r="D7" s="21"/>
      <c r="E7" s="21"/>
    </row>
    <row r="8" spans="1:7" ht="18.600000000000001" customHeight="1" x14ac:dyDescent="0.15">
      <c r="A8" s="13" t="s">
        <v>36</v>
      </c>
      <c r="B8" s="26">
        <v>6287677</v>
      </c>
      <c r="C8" s="26">
        <v>1302309</v>
      </c>
      <c r="D8" s="26">
        <v>0</v>
      </c>
      <c r="E8" s="26">
        <f>B8+C8+D8</f>
        <v>7589986</v>
      </c>
    </row>
    <row r="9" spans="1:7" ht="18.600000000000001" customHeight="1" x14ac:dyDescent="0.15">
      <c r="A9" s="13" t="s">
        <v>4</v>
      </c>
      <c r="B9" s="26">
        <v>2680517</v>
      </c>
      <c r="C9" s="26"/>
      <c r="D9" s="26">
        <v>0</v>
      </c>
      <c r="E9" s="26">
        <f t="shared" ref="E9:E13" si="0">B9+C9+D9</f>
        <v>2680517</v>
      </c>
    </row>
    <row r="10" spans="1:7" ht="18.600000000000001" customHeight="1" x14ac:dyDescent="0.15">
      <c r="A10" s="13" t="s">
        <v>44</v>
      </c>
      <c r="B10" s="26">
        <v>0</v>
      </c>
      <c r="C10" s="26"/>
      <c r="D10" s="26">
        <v>0</v>
      </c>
      <c r="E10" s="26">
        <f t="shared" si="0"/>
        <v>0</v>
      </c>
    </row>
    <row r="11" spans="1:7" ht="18.600000000000001" customHeight="1" x14ac:dyDescent="0.15">
      <c r="A11" s="13" t="s">
        <v>53</v>
      </c>
      <c r="B11" s="26">
        <v>9100</v>
      </c>
      <c r="C11" s="26"/>
      <c r="D11" s="26">
        <v>0</v>
      </c>
      <c r="E11" s="26">
        <f t="shared" si="0"/>
        <v>9100</v>
      </c>
    </row>
    <row r="12" spans="1:7" ht="18.600000000000001" customHeight="1" x14ac:dyDescent="0.15">
      <c r="A12" s="13" t="s">
        <v>34</v>
      </c>
      <c r="B12" s="26">
        <v>881560</v>
      </c>
      <c r="C12" s="26">
        <v>29000</v>
      </c>
      <c r="D12" s="26">
        <v>0</v>
      </c>
      <c r="E12" s="26">
        <f t="shared" si="0"/>
        <v>910560</v>
      </c>
    </row>
    <row r="13" spans="1:7" ht="18.600000000000001" customHeight="1" x14ac:dyDescent="0.15">
      <c r="A13" s="13" t="s">
        <v>5</v>
      </c>
      <c r="B13" s="31">
        <v>0</v>
      </c>
      <c r="C13" s="31"/>
      <c r="D13" s="26">
        <v>0</v>
      </c>
      <c r="E13" s="26">
        <f t="shared" si="0"/>
        <v>0</v>
      </c>
    </row>
    <row r="14" spans="1:7" ht="18.600000000000001" customHeight="1" x14ac:dyDescent="0.15">
      <c r="A14" s="13" t="s">
        <v>23</v>
      </c>
      <c r="B14" s="28">
        <f>SUM(B8:B13)</f>
        <v>9858854</v>
      </c>
      <c r="C14" s="28">
        <f>SUM(C8:C13)</f>
        <v>1331309</v>
      </c>
      <c r="D14" s="28">
        <f>D13+D9</f>
        <v>0</v>
      </c>
      <c r="E14" s="28">
        <f>SUM(E8:E13)</f>
        <v>11190163</v>
      </c>
      <c r="G14" s="5"/>
    </row>
    <row r="15" spans="1:7" ht="18.600000000000001" customHeight="1" x14ac:dyDescent="0.15">
      <c r="A15" s="13" t="s">
        <v>6</v>
      </c>
      <c r="B15" s="30"/>
      <c r="C15" s="30"/>
      <c r="D15" s="30"/>
      <c r="E15" s="26">
        <f t="shared" ref="E15:E35" si="1">B15+C15+D15</f>
        <v>0</v>
      </c>
    </row>
    <row r="16" spans="1:7" ht="18.600000000000001" customHeight="1" x14ac:dyDescent="0.15">
      <c r="A16" s="13" t="s">
        <v>7</v>
      </c>
      <c r="B16" s="26"/>
      <c r="C16" s="26"/>
      <c r="D16" s="26"/>
      <c r="E16" s="26">
        <f t="shared" si="1"/>
        <v>0</v>
      </c>
    </row>
    <row r="17" spans="1:10" ht="18.600000000000001" customHeight="1" x14ac:dyDescent="0.15">
      <c r="A17" s="13" t="s">
        <v>8</v>
      </c>
      <c r="B17" s="26">
        <v>2062052</v>
      </c>
      <c r="C17" s="26">
        <v>0</v>
      </c>
      <c r="D17" s="26">
        <v>0</v>
      </c>
      <c r="E17" s="26">
        <f t="shared" si="1"/>
        <v>2062052</v>
      </c>
      <c r="H17" s="2"/>
      <c r="I17" s="2"/>
      <c r="J17" s="3"/>
    </row>
    <row r="18" spans="1:10" ht="18.600000000000001" customHeight="1" x14ac:dyDescent="0.15">
      <c r="A18" s="13" t="s">
        <v>52</v>
      </c>
      <c r="B18" s="31">
        <v>7000000</v>
      </c>
      <c r="C18" s="31">
        <v>0</v>
      </c>
      <c r="D18" s="31">
        <v>0</v>
      </c>
      <c r="E18" s="26">
        <f t="shared" si="1"/>
        <v>7000000</v>
      </c>
      <c r="H18" s="2"/>
      <c r="I18" s="2"/>
      <c r="J18" s="3"/>
    </row>
    <row r="19" spans="1:10" ht="18.600000000000001" customHeight="1" x14ac:dyDescent="0.15">
      <c r="A19" s="13" t="s">
        <v>22</v>
      </c>
      <c r="B19" s="28">
        <f>SUM(B17:B18)</f>
        <v>9062052</v>
      </c>
      <c r="C19" s="28">
        <f t="shared" ref="C19:E19" si="2">SUM(C17:C18)</f>
        <v>0</v>
      </c>
      <c r="D19" s="28">
        <f t="shared" si="2"/>
        <v>0</v>
      </c>
      <c r="E19" s="28">
        <f t="shared" si="2"/>
        <v>9062052</v>
      </c>
      <c r="H19" s="2"/>
      <c r="I19" s="2"/>
      <c r="J19" s="3"/>
    </row>
    <row r="20" spans="1:10" ht="18.600000000000001" customHeight="1" x14ac:dyDescent="0.15">
      <c r="A20" s="13" t="s">
        <v>21</v>
      </c>
      <c r="B20" s="30"/>
      <c r="C20" s="30"/>
      <c r="D20" s="30"/>
      <c r="E20" s="26"/>
      <c r="H20" s="2"/>
      <c r="I20" s="2"/>
      <c r="J20" s="4"/>
    </row>
    <row r="21" spans="1:10" ht="18.600000000000001" customHeight="1" x14ac:dyDescent="0.15">
      <c r="A21" s="13" t="s">
        <v>50</v>
      </c>
      <c r="B21" s="26">
        <v>3031215</v>
      </c>
      <c r="C21" s="26">
        <v>0</v>
      </c>
      <c r="D21" s="26">
        <v>0</v>
      </c>
      <c r="E21" s="26">
        <f t="shared" si="1"/>
        <v>3031215</v>
      </c>
      <c r="H21" s="2"/>
      <c r="I21" s="2"/>
      <c r="J21" s="4"/>
    </row>
    <row r="22" spans="1:10" ht="18.600000000000001" customHeight="1" x14ac:dyDescent="0.15">
      <c r="A22" s="13" t="s">
        <v>9</v>
      </c>
      <c r="B22" s="26">
        <v>76098</v>
      </c>
      <c r="C22" s="26">
        <v>0</v>
      </c>
      <c r="D22" s="26">
        <v>0</v>
      </c>
      <c r="E22" s="26">
        <f t="shared" si="1"/>
        <v>76098</v>
      </c>
      <c r="H22" s="2"/>
      <c r="I22" s="2"/>
      <c r="J22" s="4"/>
    </row>
    <row r="23" spans="1:10" ht="18.600000000000001" customHeight="1" x14ac:dyDescent="0.15">
      <c r="A23" s="13" t="s">
        <v>24</v>
      </c>
      <c r="B23" s="28">
        <f>SUM(B21:B22)</f>
        <v>3107313</v>
      </c>
      <c r="C23" s="28">
        <f>SUM(C21:C22)</f>
        <v>0</v>
      </c>
      <c r="D23" s="28">
        <f>SUM(D21:D22)</f>
        <v>0</v>
      </c>
      <c r="E23" s="28">
        <f>SUM(E21:E22)</f>
        <v>3107313</v>
      </c>
    </row>
    <row r="24" spans="1:10" ht="18.600000000000001" customHeight="1" x14ac:dyDescent="0.15">
      <c r="A24" s="13" t="s">
        <v>25</v>
      </c>
      <c r="B24" s="28">
        <f>B19+B23</f>
        <v>12169365</v>
      </c>
      <c r="C24" s="28">
        <f>C19+C23</f>
        <v>0</v>
      </c>
      <c r="D24" s="28">
        <f>D19+D23</f>
        <v>0</v>
      </c>
      <c r="E24" s="28">
        <f>E19+E23</f>
        <v>12169365</v>
      </c>
    </row>
    <row r="25" spans="1:10" ht="18.600000000000001" customHeight="1" thickBot="1" x14ac:dyDescent="0.2">
      <c r="A25" s="13" t="s">
        <v>26</v>
      </c>
      <c r="B25" s="32">
        <f>B14+B24</f>
        <v>22028219</v>
      </c>
      <c r="C25" s="32">
        <f>C14+C24</f>
        <v>1331309</v>
      </c>
      <c r="D25" s="32">
        <f>D14+D24</f>
        <v>0</v>
      </c>
      <c r="E25" s="32">
        <f>E14+E24</f>
        <v>23359528</v>
      </c>
    </row>
    <row r="26" spans="1:10" ht="18.600000000000001" customHeight="1" thickTop="1" x14ac:dyDescent="0.15">
      <c r="A26" s="13" t="s">
        <v>10</v>
      </c>
      <c r="B26" s="34"/>
      <c r="C26" s="34"/>
      <c r="D26" s="34"/>
      <c r="E26" s="26"/>
    </row>
    <row r="27" spans="1:10" ht="18.600000000000001" customHeight="1" x14ac:dyDescent="0.15">
      <c r="A27" s="13" t="s">
        <v>11</v>
      </c>
      <c r="B27" s="26"/>
      <c r="C27" s="26"/>
      <c r="D27" s="26"/>
      <c r="E27" s="26"/>
    </row>
    <row r="28" spans="1:10" ht="18.600000000000001" customHeight="1" x14ac:dyDescent="0.15">
      <c r="A28" s="13" t="s">
        <v>12</v>
      </c>
      <c r="B28" s="26">
        <v>3358545</v>
      </c>
      <c r="C28" s="26">
        <v>289383</v>
      </c>
      <c r="D28" s="26">
        <v>0</v>
      </c>
      <c r="E28" s="26">
        <f>B28+C28+D28</f>
        <v>3647928</v>
      </c>
    </row>
    <row r="29" spans="1:10" ht="18.600000000000001" customHeight="1" x14ac:dyDescent="0.15">
      <c r="A29" s="13" t="s">
        <v>13</v>
      </c>
      <c r="B29" s="26">
        <v>386455</v>
      </c>
      <c r="C29" s="26">
        <v>0</v>
      </c>
      <c r="D29" s="26">
        <v>0</v>
      </c>
      <c r="E29" s="26">
        <f t="shared" si="1"/>
        <v>386455</v>
      </c>
    </row>
    <row r="30" spans="1:10" ht="18.600000000000001" customHeight="1" x14ac:dyDescent="0.15">
      <c r="A30" s="13" t="s">
        <v>14</v>
      </c>
      <c r="B30" s="26">
        <v>430000</v>
      </c>
      <c r="C30" s="26">
        <v>0</v>
      </c>
      <c r="D30" s="26">
        <v>0</v>
      </c>
      <c r="E30" s="26">
        <f t="shared" si="1"/>
        <v>430000</v>
      </c>
    </row>
    <row r="31" spans="1:10" ht="18.600000000000001" customHeight="1" x14ac:dyDescent="0.15">
      <c r="A31" s="13" t="s">
        <v>45</v>
      </c>
      <c r="B31" s="26">
        <v>0</v>
      </c>
      <c r="C31" s="26">
        <v>0</v>
      </c>
      <c r="D31" s="26">
        <v>0</v>
      </c>
      <c r="E31" s="26">
        <f t="shared" si="1"/>
        <v>0</v>
      </c>
    </row>
    <row r="32" spans="1:10" ht="18.600000000000001" customHeight="1" x14ac:dyDescent="0.15">
      <c r="A32" s="13" t="s">
        <v>41</v>
      </c>
      <c r="B32" s="26">
        <v>0</v>
      </c>
      <c r="C32" s="26">
        <v>0</v>
      </c>
      <c r="D32" s="26">
        <v>0</v>
      </c>
      <c r="E32" s="26">
        <f t="shared" si="1"/>
        <v>0</v>
      </c>
    </row>
    <row r="33" spans="1:5" ht="18.600000000000001" customHeight="1" x14ac:dyDescent="0.15">
      <c r="A33" s="13" t="s">
        <v>27</v>
      </c>
      <c r="B33" s="28">
        <f>SUM(B28:B32)</f>
        <v>4175000</v>
      </c>
      <c r="C33" s="28">
        <f>SUM(C28:C32)</f>
        <v>289383</v>
      </c>
      <c r="D33" s="28">
        <f>SUM(D28:D32)</f>
        <v>0</v>
      </c>
      <c r="E33" s="28">
        <f>SUM(E28:E32)</f>
        <v>4464383</v>
      </c>
    </row>
    <row r="34" spans="1:5" ht="18.600000000000001" customHeight="1" x14ac:dyDescent="0.15">
      <c r="A34" s="13" t="s">
        <v>28</v>
      </c>
      <c r="B34" s="28">
        <f>B29+B30+B32+B28+B31</f>
        <v>4175000</v>
      </c>
      <c r="C34" s="28">
        <f>C29+C30+C32+C28</f>
        <v>289383</v>
      </c>
      <c r="D34" s="28">
        <f>D33</f>
        <v>0</v>
      </c>
      <c r="E34" s="28">
        <f>E29+E30+E32+E28+E31</f>
        <v>4464383</v>
      </c>
    </row>
    <row r="35" spans="1:5" ht="18.600000000000001" customHeight="1" x14ac:dyDescent="0.15">
      <c r="A35" s="13" t="s">
        <v>15</v>
      </c>
      <c r="B35" s="30"/>
      <c r="C35" s="30"/>
      <c r="D35" s="30"/>
      <c r="E35" s="26">
        <f t="shared" si="1"/>
        <v>0</v>
      </c>
    </row>
    <row r="36" spans="1:5" ht="18.600000000000001" customHeight="1" x14ac:dyDescent="0.15">
      <c r="A36" s="13" t="s">
        <v>16</v>
      </c>
      <c r="B36" s="26">
        <f>B25-B34</f>
        <v>17853219</v>
      </c>
      <c r="C36" s="26">
        <f>C25-C34</f>
        <v>1041926</v>
      </c>
      <c r="D36" s="26">
        <f>D25-D34</f>
        <v>0</v>
      </c>
      <c r="E36" s="26">
        <f>E25-E34</f>
        <v>18895145</v>
      </c>
    </row>
    <row r="37" spans="1:5" ht="18.600000000000001" customHeight="1" x14ac:dyDescent="0.15">
      <c r="A37" s="13" t="s">
        <v>48</v>
      </c>
      <c r="B37" s="37" t="s">
        <v>39</v>
      </c>
      <c r="C37" s="37" t="s">
        <v>39</v>
      </c>
      <c r="D37" s="37" t="s">
        <v>39</v>
      </c>
      <c r="E37" s="37" t="s">
        <v>39</v>
      </c>
    </row>
    <row r="38" spans="1:5" ht="18.600000000000001" customHeight="1" x14ac:dyDescent="0.15">
      <c r="A38" s="13" t="s">
        <v>49</v>
      </c>
      <c r="B38" s="36">
        <v>-9062052</v>
      </c>
      <c r="C38" s="36" t="s">
        <v>39</v>
      </c>
      <c r="D38" s="37" t="s">
        <v>39</v>
      </c>
      <c r="E38" s="36">
        <v>-9062052</v>
      </c>
    </row>
    <row r="39" spans="1:5" ht="18.600000000000001" customHeight="1" x14ac:dyDescent="0.15">
      <c r="A39" s="13" t="s">
        <v>17</v>
      </c>
      <c r="B39" s="28">
        <f>B36</f>
        <v>17853219</v>
      </c>
      <c r="C39" s="28">
        <f t="shared" ref="C39:D39" si="3">C36</f>
        <v>1041926</v>
      </c>
      <c r="D39" s="28">
        <f t="shared" si="3"/>
        <v>0</v>
      </c>
      <c r="E39" s="28">
        <f>E36</f>
        <v>18895145</v>
      </c>
    </row>
    <row r="40" spans="1:5" ht="18.600000000000001" customHeight="1" thickBot="1" x14ac:dyDescent="0.2">
      <c r="A40" s="14" t="s">
        <v>18</v>
      </c>
      <c r="B40" s="32">
        <f>B34+B39</f>
        <v>22028219</v>
      </c>
      <c r="C40" s="32">
        <f>C34+C39</f>
        <v>1331309</v>
      </c>
      <c r="D40" s="32">
        <f t="shared" ref="D40" si="4">D34+D39</f>
        <v>0</v>
      </c>
      <c r="E40" s="32">
        <f>E34+E39</f>
        <v>23359528</v>
      </c>
    </row>
    <row r="41" spans="1:5" ht="19.7" customHeight="1" x14ac:dyDescent="0.15">
      <c r="A41" s="6"/>
      <c r="B41" s="6"/>
      <c r="C41" s="6"/>
      <c r="D41" s="6"/>
      <c r="E41" s="6"/>
    </row>
  </sheetData>
  <phoneticPr fontId="18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令和7年度貸借対照表</vt:lpstr>
      <vt:lpstr>令和7年度貸借対照表 内訳表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SILVER2</dc:creator>
  <cp:lastModifiedBy>a80</cp:lastModifiedBy>
  <cp:lastPrinted>2026-04-16T07:50:14Z</cp:lastPrinted>
  <dcterms:created xsi:type="dcterms:W3CDTF">2012-04-18T04:20:30Z</dcterms:created>
  <dcterms:modified xsi:type="dcterms:W3CDTF">2026-04-22T03:38:52Z</dcterms:modified>
</cp:coreProperties>
</file>