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総会\令和8年度総会\議案書\"/>
    </mc:Choice>
  </mc:AlternateContent>
  <xr:revisionPtr revIDLastSave="0" documentId="13_ncr:1_{BA00FC4F-BBD3-4046-8217-ACF5610F24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令和7年度正味財産増減計算書" sheetId="2" r:id="rId1"/>
    <sheet name="令和7年度正味財産増減内訳表" sheetId="1" r:id="rId2"/>
  </sheets>
  <definedNames>
    <definedName name="_xlnm.Print_Titles" localSheetId="0">令和7年度正味財産増減計算書!$4:$4</definedName>
    <definedName name="_xlnm.Print_Titles" localSheetId="1">令和7年度正味財産増減内訳表!$5:$7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1" i="1" l="1"/>
  <c r="B91" i="1"/>
  <c r="C90" i="1"/>
  <c r="C86" i="2"/>
  <c r="D86" i="2"/>
  <c r="B86" i="2"/>
  <c r="C53" i="2"/>
  <c r="B84" i="2"/>
  <c r="D85" i="2"/>
  <c r="C28" i="2"/>
  <c r="D31" i="2"/>
  <c r="D13" i="2"/>
  <c r="B87" i="1"/>
  <c r="E87" i="1" s="1"/>
  <c r="E88" i="1"/>
  <c r="C56" i="1"/>
  <c r="C76" i="1" s="1"/>
  <c r="E33" i="1"/>
  <c r="B25" i="1"/>
  <c r="E15" i="1"/>
  <c r="C23" i="2" l="1"/>
  <c r="B53" i="2"/>
  <c r="B28" i="2"/>
  <c r="B73" i="2" s="1"/>
  <c r="E92" i="1"/>
  <c r="C87" i="2"/>
  <c r="C73" i="2"/>
  <c r="C20" i="2"/>
  <c r="C18" i="2"/>
  <c r="C15" i="2"/>
  <c r="C10" i="2"/>
  <c r="C8" i="2"/>
  <c r="E14" i="1"/>
  <c r="B8" i="2"/>
  <c r="B15" i="2"/>
  <c r="E16" i="1"/>
  <c r="B17" i="1"/>
  <c r="D14" i="2"/>
  <c r="E71" i="1"/>
  <c r="D76" i="1"/>
  <c r="E27" i="1"/>
  <c r="D28" i="1"/>
  <c r="B10" i="1"/>
  <c r="E85" i="1"/>
  <c r="B87" i="2"/>
  <c r="C26" i="2" l="1"/>
  <c r="C74" i="2" s="1"/>
  <c r="C79" i="2" s="1"/>
  <c r="C88" i="2" s="1"/>
  <c r="C90" i="2" s="1"/>
  <c r="C91" i="2" s="1"/>
  <c r="B90" i="1"/>
  <c r="E40" i="1"/>
  <c r="D38" i="2"/>
  <c r="E23" i="1" l="1"/>
  <c r="E24" i="1"/>
  <c r="B22" i="1"/>
  <c r="E22" i="1" s="1"/>
  <c r="E18" i="1"/>
  <c r="E19" i="1"/>
  <c r="B20" i="1"/>
  <c r="B23" i="2"/>
  <c r="B20" i="2"/>
  <c r="D22" i="2"/>
  <c r="B18" i="2"/>
  <c r="D21" i="2"/>
  <c r="B10" i="2"/>
  <c r="B26" i="2" s="1"/>
  <c r="B74" i="2" s="1"/>
  <c r="E17" i="1" l="1"/>
  <c r="D20" i="2"/>
  <c r="D26" i="2" l="1"/>
  <c r="E90" i="1" l="1"/>
  <c r="D89" i="2"/>
  <c r="D87" i="2"/>
  <c r="E70" i="1"/>
  <c r="C25" i="1"/>
  <c r="D82" i="1" l="1"/>
  <c r="D91" i="1" s="1"/>
  <c r="E58" i="1"/>
  <c r="E59" i="1"/>
  <c r="E60" i="1"/>
  <c r="E61" i="1"/>
  <c r="E62" i="1"/>
  <c r="E63" i="1"/>
  <c r="E64" i="1"/>
  <c r="E65" i="1"/>
  <c r="E66" i="1"/>
  <c r="E67" i="1"/>
  <c r="E68" i="1"/>
  <c r="E69" i="1"/>
  <c r="E72" i="1"/>
  <c r="E73" i="1"/>
  <c r="E74" i="1"/>
  <c r="E75" i="1"/>
  <c r="E57" i="1"/>
  <c r="E31" i="1"/>
  <c r="E32" i="1"/>
  <c r="E34" i="1"/>
  <c r="E35" i="1"/>
  <c r="E36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B30" i="1"/>
  <c r="B76" i="1" s="1"/>
  <c r="E26" i="1"/>
  <c r="E21" i="1"/>
  <c r="E20" i="1" s="1"/>
  <c r="E13" i="1"/>
  <c r="E12" i="1" s="1"/>
  <c r="E11" i="1"/>
  <c r="E10" i="1" s="1"/>
  <c r="C12" i="1"/>
  <c r="C28" i="1" s="1"/>
  <c r="B12" i="1"/>
  <c r="B28" i="1" s="1"/>
  <c r="D19" i="2"/>
  <c r="D18" i="2"/>
  <c r="D12" i="2"/>
  <c r="B79" i="2"/>
  <c r="B88" i="2" s="1"/>
  <c r="B90" i="2" s="1"/>
  <c r="E56" i="1" l="1"/>
  <c r="B91" i="2"/>
  <c r="D91" i="2" s="1"/>
  <c r="D90" i="2"/>
  <c r="B77" i="1"/>
  <c r="B82" i="1" s="1"/>
  <c r="B93" i="1" s="1"/>
  <c r="C77" i="1"/>
  <c r="C82" i="1" s="1"/>
  <c r="E30" i="1"/>
  <c r="E25" i="1"/>
  <c r="E28" i="1" s="1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7" i="2"/>
  <c r="D36" i="2"/>
  <c r="D35" i="2"/>
  <c r="D34" i="2"/>
  <c r="D33" i="2"/>
  <c r="D32" i="2"/>
  <c r="D30" i="2"/>
  <c r="D29" i="2"/>
  <c r="D73" i="2"/>
  <c r="D25" i="2"/>
  <c r="D24" i="2"/>
  <c r="D23" i="2"/>
  <c r="D17" i="2"/>
  <c r="D16" i="2"/>
  <c r="D11" i="2"/>
  <c r="D10" i="2"/>
  <c r="D9" i="2"/>
  <c r="D8" i="2"/>
  <c r="D15" i="2" l="1"/>
  <c r="C93" i="1"/>
  <c r="D74" i="2"/>
  <c r="D79" i="2" s="1"/>
  <c r="D88" i="2" s="1"/>
  <c r="E76" i="1"/>
  <c r="D28" i="2"/>
  <c r="E91" i="1" l="1"/>
  <c r="C94" i="1"/>
  <c r="E77" i="1"/>
  <c r="E82" i="1" s="1"/>
  <c r="B94" i="1"/>
  <c r="E94" i="1" l="1"/>
  <c r="E93" i="1"/>
  <c r="D84" i="2"/>
</calcChain>
</file>

<file path=xl/sharedStrings.xml><?xml version="1.0" encoding="utf-8"?>
<sst xmlns="http://schemas.openxmlformats.org/spreadsheetml/2006/main" count="190" uniqueCount="105">
  <si>
    <t>1.経常増減の部</t>
  </si>
  <si>
    <t xml:space="preserve"> (1)経常収益</t>
  </si>
  <si>
    <t>　　特定資産運用益</t>
  </si>
  <si>
    <t>　　　特定資産受取利息</t>
  </si>
  <si>
    <t>　　受取会費</t>
  </si>
  <si>
    <t>　　　正会員受取会費</t>
  </si>
  <si>
    <t>　　受託事業収益</t>
  </si>
  <si>
    <t>　　受取補助金</t>
  </si>
  <si>
    <t>　　　受取連合交付金</t>
  </si>
  <si>
    <t>　　受取業務受託収益</t>
  </si>
  <si>
    <t>　　雑収益</t>
  </si>
  <si>
    <t>　　　受取利息</t>
  </si>
  <si>
    <t>　　　雑収益</t>
  </si>
  <si>
    <t xml:space="preserve"> 経常収益計</t>
  </si>
  <si>
    <t xml:space="preserve"> (2)経常費用</t>
  </si>
  <si>
    <t>　　事業費</t>
  </si>
  <si>
    <t>　　　支払配分金</t>
  </si>
  <si>
    <t>　　　支払材料費等</t>
  </si>
  <si>
    <t>　　　給料手当</t>
  </si>
  <si>
    <t>　　　法定福利費</t>
  </si>
  <si>
    <t>　　　退職給付費用</t>
  </si>
  <si>
    <t>　　　福利厚生費</t>
  </si>
  <si>
    <t>　　　旅費交通費</t>
  </si>
  <si>
    <t>　　　通信運搬費</t>
  </si>
  <si>
    <t>　　　什器備品費</t>
  </si>
  <si>
    <t>　　　消耗品費</t>
  </si>
  <si>
    <t>　　　修繕費</t>
  </si>
  <si>
    <t>　　　印刷製本費</t>
  </si>
  <si>
    <t>　　　会議費</t>
  </si>
  <si>
    <t>　　　光熱水料費</t>
  </si>
  <si>
    <t>　　　賃借料</t>
  </si>
  <si>
    <t>　　　保険料</t>
  </si>
  <si>
    <t>　　　諸謝金</t>
  </si>
  <si>
    <t>　　　租税公課</t>
  </si>
  <si>
    <t>　　　支払負担金</t>
  </si>
  <si>
    <t>　　　組織活動助成費</t>
  </si>
  <si>
    <t>　　　委託費</t>
  </si>
  <si>
    <t>　　　支払手数料</t>
  </si>
  <si>
    <t>　　　雑　費</t>
  </si>
  <si>
    <t>　　管理費</t>
  </si>
  <si>
    <t>　　　役員報酬</t>
  </si>
  <si>
    <t>　　　役員費用弁償</t>
  </si>
  <si>
    <t>　経 常 費 用 計</t>
  </si>
  <si>
    <t>　　　基本財産評価損益等</t>
  </si>
  <si>
    <t>　　　特定資産評価損益等</t>
  </si>
  <si>
    <t>　　　投資有価証券評価損益等</t>
  </si>
  <si>
    <t>　評 価 損 益 等 計</t>
  </si>
  <si>
    <t xml:space="preserve"> 当期経常増減額</t>
  </si>
  <si>
    <t>2.経常外増減の部</t>
  </si>
  <si>
    <t xml:space="preserve"> (2)経常外費用</t>
  </si>
  <si>
    <t xml:space="preserve"> 当期経常外増減額</t>
  </si>
  <si>
    <t>当期一般正味財産増減額</t>
  </si>
  <si>
    <t>　　一般正味財産期首残高</t>
  </si>
  <si>
    <t>　　一般正味財産期末残高</t>
  </si>
  <si>
    <t>正味財産期末残高</t>
  </si>
  <si>
    <t>法人会計</t>
    <phoneticPr fontId="18"/>
  </si>
  <si>
    <t>公益目的事業会計</t>
    <phoneticPr fontId="18"/>
  </si>
  <si>
    <t>合　　計</t>
    <phoneticPr fontId="18"/>
  </si>
  <si>
    <t>科　　　目</t>
    <rPh sb="0" eb="1">
      <t>カ</t>
    </rPh>
    <rPh sb="4" eb="5">
      <t>メ</t>
    </rPh>
    <phoneticPr fontId="18"/>
  </si>
  <si>
    <t>正味財産増減計算書内訳表（損益計算ベース）</t>
    <rPh sb="0" eb="2">
      <t>ショウミ</t>
    </rPh>
    <rPh sb="2" eb="4">
      <t>ザイサン</t>
    </rPh>
    <rPh sb="4" eb="6">
      <t>ゾウゲン</t>
    </rPh>
    <rPh sb="6" eb="9">
      <t>ケイサンショ</t>
    </rPh>
    <rPh sb="9" eb="11">
      <t>ウチワケ</t>
    </rPh>
    <rPh sb="11" eb="12">
      <t>ヒョウ</t>
    </rPh>
    <rPh sb="13" eb="15">
      <t>ソンエキ</t>
    </rPh>
    <rPh sb="15" eb="17">
      <t>ケイサン</t>
    </rPh>
    <phoneticPr fontId="18"/>
  </si>
  <si>
    <t>（単位：円）</t>
    <rPh sb="1" eb="3">
      <t>タンイ</t>
    </rPh>
    <rPh sb="4" eb="5">
      <t>エン</t>
    </rPh>
    <phoneticPr fontId="18"/>
  </si>
  <si>
    <t>高齢者の就業機会確保及び</t>
    <rPh sb="0" eb="3">
      <t>コウレイシャ</t>
    </rPh>
    <rPh sb="4" eb="6">
      <t>シュウギョウ</t>
    </rPh>
    <rPh sb="6" eb="8">
      <t>キカイ</t>
    </rPh>
    <rPh sb="8" eb="10">
      <t>カクホ</t>
    </rPh>
    <rPh sb="10" eb="11">
      <t>オヨ</t>
    </rPh>
    <phoneticPr fontId="18"/>
  </si>
  <si>
    <t>提供、社会参加推進事業</t>
    <rPh sb="0" eb="2">
      <t>テイキョウ</t>
    </rPh>
    <rPh sb="3" eb="5">
      <t>シャカイ</t>
    </rPh>
    <rPh sb="5" eb="7">
      <t>サンカ</t>
    </rPh>
    <rPh sb="7" eb="9">
      <t>スイシン</t>
    </rPh>
    <rPh sb="9" eb="11">
      <t>ジギョウ</t>
    </rPh>
    <phoneticPr fontId="18"/>
  </si>
  <si>
    <t>正味財産増減計算書</t>
    <rPh sb="0" eb="2">
      <t>ショウミ</t>
    </rPh>
    <rPh sb="2" eb="4">
      <t>ザイサン</t>
    </rPh>
    <rPh sb="4" eb="6">
      <t>ゾウゲン</t>
    </rPh>
    <rPh sb="6" eb="9">
      <t>ケイサンショ</t>
    </rPh>
    <phoneticPr fontId="18"/>
  </si>
  <si>
    <t>当年度</t>
  </si>
  <si>
    <t>前年度</t>
  </si>
  <si>
    <t>Ⅰ　一般正味財産増減の部</t>
    <rPh sb="2" eb="4">
      <t>イッパン</t>
    </rPh>
    <rPh sb="4" eb="6">
      <t>ショウミ</t>
    </rPh>
    <rPh sb="6" eb="8">
      <t>ザイサン</t>
    </rPh>
    <rPh sb="8" eb="10">
      <t>ゾウゲン</t>
    </rPh>
    <rPh sb="11" eb="12">
      <t>ブ</t>
    </rPh>
    <phoneticPr fontId="18"/>
  </si>
  <si>
    <t>　　　役員費用弁償</t>
    <rPh sb="5" eb="7">
      <t>ヒヨウ</t>
    </rPh>
    <rPh sb="7" eb="9">
      <t>ベンショウ</t>
    </rPh>
    <phoneticPr fontId="18"/>
  </si>
  <si>
    <t>　　　旅費交通費</t>
    <rPh sb="3" eb="5">
      <t>リョヒ</t>
    </rPh>
    <rPh sb="5" eb="8">
      <t>コウツウヒ</t>
    </rPh>
    <phoneticPr fontId="18"/>
  </si>
  <si>
    <t xml:space="preserve"> (1)経常外収益</t>
    <rPh sb="7" eb="9">
      <t>シュウエキ</t>
    </rPh>
    <phoneticPr fontId="18"/>
  </si>
  <si>
    <t>科目</t>
    <phoneticPr fontId="18"/>
  </si>
  <si>
    <t>増　減</t>
    <phoneticPr fontId="18"/>
  </si>
  <si>
    <t>　　　評 価 損 益 等 計</t>
    <phoneticPr fontId="18"/>
  </si>
  <si>
    <t xml:space="preserve"> 　　　当期経常増減額</t>
    <phoneticPr fontId="18"/>
  </si>
  <si>
    <t>　　当期一般正味財産増減額</t>
    <phoneticPr fontId="18"/>
  </si>
  <si>
    <t>Ⅱ　正味財産期末残高</t>
    <phoneticPr fontId="18"/>
  </si>
  <si>
    <t>　　受取補助金</t>
    <phoneticPr fontId="18"/>
  </si>
  <si>
    <t>　　受取業務受託収益</t>
    <rPh sb="2" eb="4">
      <t>ウケトリ</t>
    </rPh>
    <rPh sb="4" eb="6">
      <t>ギョウム</t>
    </rPh>
    <rPh sb="6" eb="8">
      <t>ジュタク</t>
    </rPh>
    <rPh sb="8" eb="10">
      <t>シュウエキ</t>
    </rPh>
    <phoneticPr fontId="18"/>
  </si>
  <si>
    <t>　　　労働者派遣事業業務受託収益</t>
    <rPh sb="3" eb="6">
      <t>ロウドウシャ</t>
    </rPh>
    <rPh sb="6" eb="8">
      <t>ハケン</t>
    </rPh>
    <rPh sb="8" eb="10">
      <t>ジギョウ</t>
    </rPh>
    <rPh sb="10" eb="12">
      <t>ギョウム</t>
    </rPh>
    <rPh sb="12" eb="14">
      <t>ジュタク</t>
    </rPh>
    <rPh sb="14" eb="16">
      <t>シュウエキ</t>
    </rPh>
    <phoneticPr fontId="18"/>
  </si>
  <si>
    <t>　　　会議費</t>
    <rPh sb="3" eb="6">
      <t>カイギヒ</t>
    </rPh>
    <phoneticPr fontId="18"/>
  </si>
  <si>
    <t>　　　受取町補助金</t>
    <phoneticPr fontId="18"/>
  </si>
  <si>
    <t>　　　什器備品費</t>
    <phoneticPr fontId="18"/>
  </si>
  <si>
    <r>
      <t xml:space="preserve">　  </t>
    </r>
    <r>
      <rPr>
        <sz val="10"/>
        <color theme="1"/>
        <rFont val="ＭＳ 明朝"/>
        <family val="1"/>
        <charset val="128"/>
      </rPr>
      <t>労働者派遣事業業務受託収益</t>
    </r>
    <rPh sb="3" eb="6">
      <t>ロウドウシャ</t>
    </rPh>
    <rPh sb="6" eb="8">
      <t>ハケン</t>
    </rPh>
    <rPh sb="8" eb="10">
      <t>ジギョウ</t>
    </rPh>
    <rPh sb="10" eb="12">
      <t>ギョウム</t>
    </rPh>
    <rPh sb="12" eb="14">
      <t>ジュタク</t>
    </rPh>
    <rPh sb="14" eb="16">
      <t>シュウエキ</t>
    </rPh>
    <phoneticPr fontId="18"/>
  </si>
  <si>
    <t>　　独自事業収益</t>
    <rPh sb="2" eb="4">
      <t>ドクジ</t>
    </rPh>
    <phoneticPr fontId="18"/>
  </si>
  <si>
    <t>　　介護予防日常生活支援総合事業収益</t>
    <rPh sb="2" eb="4">
      <t>カイゴ</t>
    </rPh>
    <rPh sb="4" eb="6">
      <t>ヨボウ</t>
    </rPh>
    <rPh sb="6" eb="8">
      <t>ニチジョウ</t>
    </rPh>
    <rPh sb="8" eb="10">
      <t>セイカツ</t>
    </rPh>
    <rPh sb="10" eb="12">
      <t>シエン</t>
    </rPh>
    <rPh sb="12" eb="14">
      <t>ソウゴウ</t>
    </rPh>
    <rPh sb="14" eb="16">
      <t>ジギョウ</t>
    </rPh>
    <rPh sb="16" eb="18">
      <t>シュウエキ</t>
    </rPh>
    <phoneticPr fontId="18"/>
  </si>
  <si>
    <t>　　　介護支援総合事業利用者負担金収益</t>
    <rPh sb="3" eb="5">
      <t>カイゴ</t>
    </rPh>
    <rPh sb="5" eb="7">
      <t>シエン</t>
    </rPh>
    <rPh sb="7" eb="9">
      <t>ソウゴウ</t>
    </rPh>
    <rPh sb="9" eb="11">
      <t>ジギョウ</t>
    </rPh>
    <rPh sb="11" eb="13">
      <t>リヨウ</t>
    </rPh>
    <rPh sb="13" eb="14">
      <t>シャ</t>
    </rPh>
    <rPh sb="14" eb="16">
      <t>フタン</t>
    </rPh>
    <rPh sb="16" eb="17">
      <t>キン</t>
    </rPh>
    <rPh sb="17" eb="19">
      <t>シュウエキ</t>
    </rPh>
    <phoneticPr fontId="18"/>
  </si>
  <si>
    <t>　　介護予防日常生活支援総合事業収益</t>
    <rPh sb="2" eb="4">
      <t>カイゴ</t>
    </rPh>
    <rPh sb="4" eb="6">
      <t>ヨボウ</t>
    </rPh>
    <rPh sb="6" eb="8">
      <t>ニチジョウ</t>
    </rPh>
    <rPh sb="8" eb="10">
      <t>セイカツ</t>
    </rPh>
    <rPh sb="10" eb="12">
      <t>シエン</t>
    </rPh>
    <rPh sb="12" eb="14">
      <t>ソウゴウ</t>
    </rPh>
    <rPh sb="14" eb="16">
      <t>ジギョウ</t>
    </rPh>
    <phoneticPr fontId="18"/>
  </si>
  <si>
    <t>　  介護支援総合事業利用者負担金収益</t>
    <rPh sb="3" eb="5">
      <t>カイゴ</t>
    </rPh>
    <rPh sb="5" eb="7">
      <t>シエン</t>
    </rPh>
    <rPh sb="7" eb="9">
      <t>ソウゴウ</t>
    </rPh>
    <rPh sb="9" eb="11">
      <t>ジギョウ</t>
    </rPh>
    <rPh sb="11" eb="14">
      <t>リヨウシャ</t>
    </rPh>
    <rPh sb="14" eb="16">
      <t>フタン</t>
    </rPh>
    <rPh sb="16" eb="17">
      <t>キン</t>
    </rPh>
    <rPh sb="17" eb="19">
      <t>シュウエキ</t>
    </rPh>
    <phoneticPr fontId="18"/>
  </si>
  <si>
    <t>　　　減価償却費</t>
    <rPh sb="3" eb="7">
      <t>ゲンカショウキャク</t>
    </rPh>
    <rPh sb="7" eb="8">
      <t>ヒ</t>
    </rPh>
    <phoneticPr fontId="18"/>
  </si>
  <si>
    <t>　　　評価損益調整前当期経常増減額</t>
    <rPh sb="14" eb="16">
      <t>ゾウゲン</t>
    </rPh>
    <phoneticPr fontId="18"/>
  </si>
  <si>
    <t>　評価損益調整前当期経常増減額</t>
    <rPh sb="12" eb="14">
      <t>ゾウゲン</t>
    </rPh>
    <phoneticPr fontId="18"/>
  </si>
  <si>
    <t>内部取引等消去</t>
    <rPh sb="4" eb="5">
      <t>トウ</t>
    </rPh>
    <phoneticPr fontId="18"/>
  </si>
  <si>
    <t>　  介護予防日常生活支援総合事業受託収益</t>
    <rPh sb="3" eb="5">
      <t>カイゴ</t>
    </rPh>
    <rPh sb="5" eb="7">
      <t>ヨボウ</t>
    </rPh>
    <rPh sb="7" eb="9">
      <t>ニチジョウ</t>
    </rPh>
    <rPh sb="9" eb="11">
      <t>セイカツ</t>
    </rPh>
    <rPh sb="11" eb="13">
      <t>シエン</t>
    </rPh>
    <rPh sb="13" eb="15">
      <t>ソウゴウ</t>
    </rPh>
    <rPh sb="15" eb="17">
      <t>ジギョウ</t>
    </rPh>
    <rPh sb="17" eb="19">
      <t>ジュタク</t>
    </rPh>
    <rPh sb="19" eb="21">
      <t>シュウエキ</t>
    </rPh>
    <phoneticPr fontId="18"/>
  </si>
  <si>
    <t>　　　介護予防日常生活支援総合事業受託収益</t>
    <rPh sb="3" eb="5">
      <t>カイゴ</t>
    </rPh>
    <rPh sb="5" eb="7">
      <t>ヨボウ</t>
    </rPh>
    <rPh sb="7" eb="9">
      <t>ニチジョウ</t>
    </rPh>
    <rPh sb="9" eb="11">
      <t>セイカツ</t>
    </rPh>
    <rPh sb="11" eb="13">
      <t>シエン</t>
    </rPh>
    <rPh sb="13" eb="15">
      <t>ソウゴウ</t>
    </rPh>
    <rPh sb="15" eb="17">
      <t>ジギョウ</t>
    </rPh>
    <rPh sb="17" eb="19">
      <t>ジュタク</t>
    </rPh>
    <rPh sb="19" eb="21">
      <t>シュウエキ</t>
    </rPh>
    <phoneticPr fontId="18"/>
  </si>
  <si>
    <t xml:space="preserve">     令和7年4月1日から令和8年3月31日まで</t>
    <rPh sb="5" eb="7">
      <t>レイワ</t>
    </rPh>
    <rPh sb="8" eb="9">
      <t>ネン</t>
    </rPh>
    <rPh sb="9" eb="10">
      <t>ヘイネン</t>
    </rPh>
    <rPh sb="10" eb="11">
      <t>ガツ</t>
    </rPh>
    <rPh sb="12" eb="13">
      <t>ニチ</t>
    </rPh>
    <rPh sb="15" eb="17">
      <t>レイワ</t>
    </rPh>
    <rPh sb="18" eb="19">
      <t>ネン</t>
    </rPh>
    <rPh sb="19" eb="20">
      <t>ヘイネン</t>
    </rPh>
    <rPh sb="20" eb="21">
      <t>ガツ</t>
    </rPh>
    <rPh sb="23" eb="24">
      <t>ニチ</t>
    </rPh>
    <phoneticPr fontId="18"/>
  </si>
  <si>
    <t>令和7年4月1日から令和8年3月31日まで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0" eb="12">
      <t>レイワ</t>
    </rPh>
    <rPh sb="13" eb="14">
      <t>ネン</t>
    </rPh>
    <rPh sb="14" eb="15">
      <t>ヘイネン</t>
    </rPh>
    <rPh sb="15" eb="16">
      <t>ガツ</t>
    </rPh>
    <rPh sb="18" eb="19">
      <t>ニチ</t>
    </rPh>
    <phoneticPr fontId="18"/>
  </si>
  <si>
    <t>　　包括的契約に係る収益</t>
    <rPh sb="2" eb="7">
      <t>ホウカツテキケイヤク</t>
    </rPh>
    <rPh sb="8" eb="9">
      <t>カカ</t>
    </rPh>
    <phoneticPr fontId="18"/>
  </si>
  <si>
    <t>　　　支払材料費等(包括的契約)</t>
    <rPh sb="10" eb="15">
      <t>ホウカツテキケイヤク</t>
    </rPh>
    <phoneticPr fontId="18"/>
  </si>
  <si>
    <t xml:space="preserve">   過年度損失修正</t>
    <rPh sb="3" eb="6">
      <t>カネンド</t>
    </rPh>
    <rPh sb="6" eb="10">
      <t>ソンシツシュウセイ</t>
    </rPh>
    <phoneticPr fontId="18"/>
  </si>
  <si>
    <t xml:space="preserve">   　過年度損失修正</t>
    <rPh sb="4" eb="7">
      <t>カネンド</t>
    </rPh>
    <rPh sb="7" eb="11">
      <t>ソンシツシュウセイ</t>
    </rPh>
    <phoneticPr fontId="18"/>
  </si>
  <si>
    <t>　　包括的契約に係る収益</t>
    <rPh sb="2" eb="7">
      <t>ホウカツテキケイヤク</t>
    </rPh>
    <rPh sb="8" eb="9">
      <t>カカ</t>
    </rPh>
    <rPh sb="10" eb="12">
      <t>シュウエキ</t>
    </rPh>
    <phoneticPr fontId="18"/>
  </si>
  <si>
    <t xml:space="preserve">  過年度損失修正</t>
    <rPh sb="2" eb="5">
      <t>カネンド</t>
    </rPh>
    <rPh sb="5" eb="7">
      <t>ソンシツ</t>
    </rPh>
    <rPh sb="7" eb="9">
      <t>シュウセイ</t>
    </rPh>
    <phoneticPr fontId="18"/>
  </si>
  <si>
    <t>　　過年度損失修正</t>
    <rPh sb="2" eb="9">
      <t>カネンドソンシツシュウセイ</t>
    </rPh>
    <phoneticPr fontId="18"/>
  </si>
  <si>
    <t>　経常外収益計</t>
    <rPh sb="1" eb="4">
      <t>ケイジョウガイ</t>
    </rPh>
    <rPh sb="4" eb="6">
      <t>シュウエキ</t>
    </rPh>
    <rPh sb="6" eb="7">
      <t>ケイ</t>
    </rPh>
    <phoneticPr fontId="18"/>
  </si>
  <si>
    <t>　経常外費用計</t>
    <rPh sb="1" eb="4">
      <t>ケイジョウガイ</t>
    </rPh>
    <rPh sb="4" eb="6">
      <t>ヒヨウ</t>
    </rPh>
    <rPh sb="6" eb="7">
      <t>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</si>
</sst>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;&quot;△ &quot;#,##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u/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9" fillId="0" borderId="0" xfId="0" applyFont="1">
      <alignment vertical="center"/>
    </xf>
    <xf numFmtId="17" fontId="19" fillId="0" borderId="0" xfId="0" applyNumberFormat="1" applyFont="1">
      <alignment vertical="center"/>
    </xf>
    <xf numFmtId="38" fontId="19" fillId="0" borderId="0" xfId="0" applyNumberFormat="1" applyFont="1">
      <alignment vertical="center"/>
    </xf>
    <xf numFmtId="14" fontId="19" fillId="0" borderId="0" xfId="0" applyNumberFormat="1" applyFont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29" xfId="0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24" xfId="0" applyFont="1" applyBorder="1" applyAlignment="1">
      <alignment horizontal="left" vertical="center"/>
    </xf>
    <xf numFmtId="0" fontId="23" fillId="0" borderId="17" xfId="0" applyFont="1" applyBorder="1">
      <alignment vertical="center"/>
    </xf>
    <xf numFmtId="0" fontId="23" fillId="0" borderId="24" xfId="0" applyFont="1" applyBorder="1">
      <alignment vertical="center"/>
    </xf>
    <xf numFmtId="0" fontId="23" fillId="0" borderId="29" xfId="0" applyFont="1" applyBorder="1">
      <alignment vertical="center"/>
    </xf>
    <xf numFmtId="0" fontId="22" fillId="0" borderId="0" xfId="0" applyFont="1" applyAlignment="1">
      <alignment horizontal="right" vertical="center"/>
    </xf>
    <xf numFmtId="177" fontId="19" fillId="0" borderId="11" xfId="0" applyNumberFormat="1" applyFont="1" applyBorder="1" applyAlignment="1">
      <alignment horizontal="right" vertical="center" indent="1"/>
    </xf>
    <xf numFmtId="177" fontId="19" fillId="0" borderId="21" xfId="0" applyNumberFormat="1" applyFont="1" applyBorder="1" applyAlignment="1">
      <alignment horizontal="right" vertical="center" indent="1"/>
    </xf>
    <xf numFmtId="177" fontId="19" fillId="0" borderId="12" xfId="0" applyNumberFormat="1" applyFont="1" applyBorder="1" applyAlignment="1">
      <alignment horizontal="right" vertical="center" indent="1"/>
    </xf>
    <xf numFmtId="177" fontId="19" fillId="0" borderId="23" xfId="0" applyNumberFormat="1" applyFont="1" applyBorder="1" applyAlignment="1">
      <alignment horizontal="right" vertical="center" indent="1"/>
    </xf>
    <xf numFmtId="177" fontId="19" fillId="0" borderId="18" xfId="1" applyNumberFormat="1" applyFont="1" applyBorder="1" applyAlignment="1">
      <alignment horizontal="right" vertical="center" indent="1"/>
    </xf>
    <xf numFmtId="177" fontId="19" fillId="0" borderId="19" xfId="1" applyNumberFormat="1" applyFont="1" applyBorder="1" applyAlignment="1">
      <alignment horizontal="right" vertical="center" indent="1"/>
    </xf>
    <xf numFmtId="177" fontId="19" fillId="0" borderId="13" xfId="1" applyNumberFormat="1" applyFont="1" applyBorder="1" applyAlignment="1">
      <alignment horizontal="right" vertical="center" indent="1"/>
    </xf>
    <xf numFmtId="177" fontId="19" fillId="0" borderId="11" xfId="1" applyNumberFormat="1" applyFont="1" applyBorder="1" applyAlignment="1">
      <alignment horizontal="right" vertical="center" indent="1"/>
    </xf>
    <xf numFmtId="177" fontId="19" fillId="0" borderId="25" xfId="1" applyNumberFormat="1" applyFont="1" applyBorder="1" applyAlignment="1">
      <alignment horizontal="right" vertical="center" indent="1"/>
    </xf>
    <xf numFmtId="177" fontId="19" fillId="0" borderId="10" xfId="1" applyNumberFormat="1" applyFont="1" applyBorder="1" applyAlignment="1">
      <alignment horizontal="right" vertical="center" indent="1"/>
    </xf>
    <xf numFmtId="177" fontId="19" fillId="0" borderId="27" xfId="1" applyNumberFormat="1" applyFont="1" applyBorder="1" applyAlignment="1">
      <alignment horizontal="right" vertical="center" indent="1"/>
    </xf>
    <xf numFmtId="177" fontId="19" fillId="0" borderId="12" xfId="1" applyNumberFormat="1" applyFont="1" applyBorder="1" applyAlignment="1">
      <alignment horizontal="right" vertical="center" indent="1"/>
    </xf>
    <xf numFmtId="177" fontId="19" fillId="0" borderId="30" xfId="1" applyNumberFormat="1" applyFont="1" applyBorder="1" applyAlignment="1">
      <alignment horizontal="right" vertical="center" indent="1"/>
    </xf>
    <xf numFmtId="177" fontId="19" fillId="0" borderId="28" xfId="1" applyNumberFormat="1" applyFont="1" applyBorder="1" applyAlignment="1">
      <alignment horizontal="right" vertical="center" indent="1"/>
    </xf>
    <xf numFmtId="177" fontId="19" fillId="0" borderId="16" xfId="1" applyNumberFormat="1" applyFont="1" applyBorder="1" applyAlignment="1">
      <alignment horizontal="right" vertical="center" indent="1"/>
    </xf>
    <xf numFmtId="177" fontId="19" fillId="0" borderId="23" xfId="1" applyNumberFormat="1" applyFont="1" applyBorder="1" applyAlignment="1">
      <alignment horizontal="right" vertical="center" indent="1"/>
    </xf>
    <xf numFmtId="177" fontId="19" fillId="0" borderId="31" xfId="1" applyNumberFormat="1" applyFont="1" applyBorder="1" applyAlignment="1">
      <alignment horizontal="right" vertical="center" indent="1"/>
    </xf>
    <xf numFmtId="177" fontId="19" fillId="0" borderId="21" xfId="1" applyNumberFormat="1" applyFont="1" applyBorder="1" applyAlignment="1">
      <alignment horizontal="right" vertical="center" indent="1"/>
    </xf>
    <xf numFmtId="0" fontId="19" fillId="0" borderId="26" xfId="0" applyFont="1" applyBorder="1" applyAlignment="1">
      <alignment horizontal="left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19" fillId="0" borderId="37" xfId="0" applyFont="1" applyBorder="1">
      <alignment vertical="center"/>
    </xf>
    <xf numFmtId="177" fontId="19" fillId="0" borderId="37" xfId="0" applyNumberFormat="1" applyFont="1" applyBorder="1" applyAlignment="1">
      <alignment horizontal="right" vertical="center" indent="1"/>
    </xf>
    <xf numFmtId="177" fontId="19" fillId="0" borderId="37" xfId="1" applyNumberFormat="1" applyFont="1" applyBorder="1" applyAlignment="1">
      <alignment horizontal="right" vertical="center" indent="1"/>
    </xf>
    <xf numFmtId="177" fontId="19" fillId="33" borderId="37" xfId="1" applyNumberFormat="1" applyFont="1" applyFill="1" applyBorder="1" applyAlignment="1">
      <alignment horizontal="right" vertical="center" indent="1"/>
    </xf>
    <xf numFmtId="0" fontId="19" fillId="0" borderId="37" xfId="0" applyFont="1" applyBorder="1" applyAlignment="1">
      <alignment horizontal="left" vertical="center"/>
    </xf>
    <xf numFmtId="0" fontId="19" fillId="0" borderId="36" xfId="0" applyFont="1" applyBorder="1">
      <alignment vertical="center"/>
    </xf>
    <xf numFmtId="177" fontId="19" fillId="33" borderId="36" xfId="1" applyNumberFormat="1" applyFont="1" applyFill="1" applyBorder="1" applyAlignment="1">
      <alignment horizontal="right" vertical="center" indent="1"/>
    </xf>
    <xf numFmtId="177" fontId="19" fillId="0" borderId="36" xfId="1" applyNumberFormat="1" applyFont="1" applyBorder="1" applyAlignment="1">
      <alignment horizontal="right" vertical="center" indent="1"/>
    </xf>
    <xf numFmtId="0" fontId="19" fillId="0" borderId="38" xfId="0" applyFont="1" applyBorder="1">
      <alignment vertical="center"/>
    </xf>
    <xf numFmtId="177" fontId="19" fillId="0" borderId="38" xfId="0" applyNumberFormat="1" applyFont="1" applyBorder="1" applyAlignment="1">
      <alignment horizontal="right" vertical="center" indent="1"/>
    </xf>
    <xf numFmtId="0" fontId="19" fillId="0" borderId="35" xfId="0" applyFont="1" applyBorder="1">
      <alignment vertical="center"/>
    </xf>
    <xf numFmtId="177" fontId="19" fillId="0" borderId="35" xfId="1" applyNumberFormat="1" applyFont="1" applyBorder="1" applyAlignment="1">
      <alignment horizontal="right" vertical="center" indent="1"/>
    </xf>
    <xf numFmtId="0" fontId="19" fillId="0" borderId="39" xfId="0" applyFont="1" applyBorder="1">
      <alignment vertical="center"/>
    </xf>
    <xf numFmtId="177" fontId="19" fillId="0" borderId="39" xfId="1" applyNumberFormat="1" applyFont="1" applyBorder="1" applyAlignment="1">
      <alignment horizontal="right" vertical="center" indent="1"/>
    </xf>
    <xf numFmtId="0" fontId="19" fillId="0" borderId="33" xfId="0" applyFont="1" applyBorder="1">
      <alignment vertical="center"/>
    </xf>
    <xf numFmtId="177" fontId="19" fillId="0" borderId="33" xfId="1" applyNumberFormat="1" applyFont="1" applyBorder="1" applyAlignment="1">
      <alignment horizontal="right" vertical="center" indent="1"/>
    </xf>
    <xf numFmtId="0" fontId="19" fillId="0" borderId="32" xfId="0" applyFont="1" applyBorder="1">
      <alignment vertical="center"/>
    </xf>
    <xf numFmtId="177" fontId="19" fillId="0" borderId="32" xfId="1" applyNumberFormat="1" applyFont="1" applyBorder="1" applyAlignment="1">
      <alignment horizontal="right" vertical="center" indent="1"/>
    </xf>
    <xf numFmtId="0" fontId="19" fillId="0" borderId="34" xfId="0" applyFont="1" applyBorder="1">
      <alignment vertical="center"/>
    </xf>
    <xf numFmtId="177" fontId="19" fillId="0" borderId="34" xfId="1" applyNumberFormat="1" applyFont="1" applyBorder="1" applyAlignment="1">
      <alignment horizontal="right" vertical="center" indent="1"/>
    </xf>
    <xf numFmtId="0" fontId="23" fillId="0" borderId="36" xfId="0" applyFont="1" applyBorder="1" applyAlignment="1">
      <alignment horizontal="center" vertical="center"/>
    </xf>
    <xf numFmtId="0" fontId="23" fillId="0" borderId="32" xfId="0" applyFont="1" applyBorder="1">
      <alignment vertical="center"/>
    </xf>
    <xf numFmtId="0" fontId="23" fillId="0" borderId="35" xfId="0" applyFont="1" applyBorder="1" applyAlignment="1">
      <alignment horizontal="center" vertical="center"/>
    </xf>
    <xf numFmtId="177" fontId="19" fillId="33" borderId="32" xfId="1" applyNumberFormat="1" applyFont="1" applyFill="1" applyBorder="1" applyAlignment="1">
      <alignment horizontal="right" vertical="center" indent="1"/>
    </xf>
    <xf numFmtId="177" fontId="19" fillId="33" borderId="35" xfId="1" applyNumberFormat="1" applyFont="1" applyFill="1" applyBorder="1" applyAlignment="1">
      <alignment horizontal="right" vertical="center" indent="1"/>
    </xf>
    <xf numFmtId="0" fontId="19" fillId="0" borderId="40" xfId="0" applyFont="1" applyBorder="1">
      <alignment vertical="center"/>
    </xf>
    <xf numFmtId="177" fontId="19" fillId="0" borderId="40" xfId="1" applyNumberFormat="1" applyFont="1" applyBorder="1" applyAlignment="1">
      <alignment horizontal="right" vertical="center" indent="1"/>
    </xf>
    <xf numFmtId="177" fontId="19" fillId="33" borderId="40" xfId="1" applyNumberFormat="1" applyFont="1" applyFill="1" applyBorder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1"/>
  <sheetViews>
    <sheetView view="pageBreakPreview" topLeftCell="A7" zoomScale="60" zoomScaleNormal="100" workbookViewId="0">
      <selection activeCell="F7" sqref="F7"/>
    </sheetView>
  </sheetViews>
  <sheetFormatPr defaultColWidth="9" defaultRowHeight="13.5" x14ac:dyDescent="0.15"/>
  <cols>
    <col min="1" max="1" width="36.625" style="1" customWidth="1"/>
    <col min="2" max="4" width="17.625" style="1" customWidth="1"/>
    <col min="5" max="6" width="21.625" style="1" customWidth="1"/>
    <col min="7" max="16384" width="9" style="1"/>
  </cols>
  <sheetData>
    <row r="1" spans="1:4" ht="20.100000000000001" customHeight="1" x14ac:dyDescent="0.15">
      <c r="A1" s="80" t="s">
        <v>63</v>
      </c>
      <c r="B1" s="80"/>
      <c r="C1" s="80"/>
      <c r="D1" s="80"/>
    </row>
    <row r="2" spans="1:4" ht="16.7" customHeight="1" x14ac:dyDescent="0.15">
      <c r="A2" s="79" t="s">
        <v>94</v>
      </c>
      <c r="B2" s="79"/>
      <c r="C2" s="79"/>
      <c r="D2" s="79"/>
    </row>
    <row r="3" spans="1:4" ht="16.7" customHeight="1" thickBot="1" x14ac:dyDescent="0.2">
      <c r="A3" s="4"/>
      <c r="D3" s="22" t="s">
        <v>60</v>
      </c>
    </row>
    <row r="4" spans="1:4" ht="16.350000000000001" customHeight="1" thickBot="1" x14ac:dyDescent="0.2">
      <c r="A4" s="5" t="s">
        <v>70</v>
      </c>
      <c r="B4" s="6" t="s">
        <v>64</v>
      </c>
      <c r="C4" s="6" t="s">
        <v>65</v>
      </c>
      <c r="D4" s="7" t="s">
        <v>71</v>
      </c>
    </row>
    <row r="5" spans="1:4" ht="16.350000000000001" customHeight="1" thickBot="1" x14ac:dyDescent="0.2">
      <c r="A5" s="8" t="s">
        <v>66</v>
      </c>
      <c r="B5" s="9"/>
      <c r="C5" s="9"/>
      <c r="D5" s="10"/>
    </row>
    <row r="6" spans="1:4" ht="16.350000000000001" customHeight="1" x14ac:dyDescent="0.15">
      <c r="A6" s="11" t="s">
        <v>0</v>
      </c>
      <c r="B6" s="23"/>
      <c r="C6" s="23"/>
      <c r="D6" s="24"/>
    </row>
    <row r="7" spans="1:4" ht="16.350000000000001" customHeight="1" thickBot="1" x14ac:dyDescent="0.2">
      <c r="A7" s="12" t="s">
        <v>1</v>
      </c>
      <c r="B7" s="25"/>
      <c r="C7" s="25"/>
      <c r="D7" s="26"/>
    </row>
    <row r="8" spans="1:4" ht="16.350000000000001" customHeight="1" thickBot="1" x14ac:dyDescent="0.2">
      <c r="A8" s="13" t="s">
        <v>2</v>
      </c>
      <c r="B8" s="27">
        <f>B9</f>
        <v>17327</v>
      </c>
      <c r="C8" s="27">
        <f>C9</f>
        <v>4556</v>
      </c>
      <c r="D8" s="28">
        <f>B8-C8</f>
        <v>12771</v>
      </c>
    </row>
    <row r="9" spans="1:4" ht="16.350000000000001" customHeight="1" thickBot="1" x14ac:dyDescent="0.2">
      <c r="A9" s="13" t="s">
        <v>3</v>
      </c>
      <c r="B9" s="27">
        <v>17327</v>
      </c>
      <c r="C9" s="27">
        <v>4556</v>
      </c>
      <c r="D9" s="28">
        <f>B9-C9</f>
        <v>12771</v>
      </c>
    </row>
    <row r="10" spans="1:4" ht="16.350000000000001" customHeight="1" thickBot="1" x14ac:dyDescent="0.2">
      <c r="A10" s="13" t="s">
        <v>4</v>
      </c>
      <c r="B10" s="27">
        <f>B11</f>
        <v>548000</v>
      </c>
      <c r="C10" s="27">
        <f>C11</f>
        <v>544000</v>
      </c>
      <c r="D10" s="28">
        <f t="shared" ref="D10:D25" si="0">B10-C10</f>
        <v>4000</v>
      </c>
    </row>
    <row r="11" spans="1:4" ht="16.350000000000001" customHeight="1" thickBot="1" x14ac:dyDescent="0.2">
      <c r="A11" s="14" t="s">
        <v>5</v>
      </c>
      <c r="B11" s="29">
        <v>548000</v>
      </c>
      <c r="C11" s="29">
        <v>544000</v>
      </c>
      <c r="D11" s="28">
        <f t="shared" si="0"/>
        <v>4000</v>
      </c>
    </row>
    <row r="12" spans="1:4" ht="16.350000000000001" customHeight="1" thickBot="1" x14ac:dyDescent="0.2">
      <c r="A12" s="13" t="s">
        <v>6</v>
      </c>
      <c r="B12" s="27">
        <v>10986303</v>
      </c>
      <c r="C12" s="27">
        <v>89512188</v>
      </c>
      <c r="D12" s="28">
        <f t="shared" si="0"/>
        <v>-78525885</v>
      </c>
    </row>
    <row r="13" spans="1:4" ht="16.350000000000001" customHeight="1" thickBot="1" x14ac:dyDescent="0.2">
      <c r="A13" s="13" t="s">
        <v>100</v>
      </c>
      <c r="B13" s="27">
        <v>12859427</v>
      </c>
      <c r="C13" s="27">
        <v>0</v>
      </c>
      <c r="D13" s="28">
        <f>B13-C13</f>
        <v>12859427</v>
      </c>
    </row>
    <row r="14" spans="1:4" ht="16.350000000000001" customHeight="1" thickBot="1" x14ac:dyDescent="0.2">
      <c r="A14" s="13" t="s">
        <v>83</v>
      </c>
      <c r="B14" s="27">
        <v>3665185</v>
      </c>
      <c r="C14" s="27">
        <v>4074040</v>
      </c>
      <c r="D14" s="31">
        <f t="shared" si="0"/>
        <v>-408855</v>
      </c>
    </row>
    <row r="15" spans="1:4" ht="16.350000000000001" customHeight="1" thickBot="1" x14ac:dyDescent="0.2">
      <c r="A15" s="13" t="s">
        <v>76</v>
      </c>
      <c r="B15" s="27">
        <f>B16+B17</f>
        <v>20000000</v>
      </c>
      <c r="C15" s="27">
        <f>C16+C17</f>
        <v>19829000</v>
      </c>
      <c r="D15" s="28">
        <f t="shared" ref="D15" si="1">D16+D17</f>
        <v>171000</v>
      </c>
    </row>
    <row r="16" spans="1:4" ht="16.350000000000001" customHeight="1" x14ac:dyDescent="0.15">
      <c r="A16" s="11" t="s">
        <v>8</v>
      </c>
      <c r="B16" s="30">
        <v>10000000</v>
      </c>
      <c r="C16" s="30">
        <v>9829000</v>
      </c>
      <c r="D16" s="31">
        <f t="shared" si="0"/>
        <v>171000</v>
      </c>
    </row>
    <row r="17" spans="1:5" ht="16.350000000000001" customHeight="1" thickBot="1" x14ac:dyDescent="0.2">
      <c r="A17" s="12" t="s">
        <v>80</v>
      </c>
      <c r="B17" s="34">
        <v>10000000</v>
      </c>
      <c r="C17" s="34">
        <v>10000000</v>
      </c>
      <c r="D17" s="38">
        <f t="shared" si="0"/>
        <v>0</v>
      </c>
    </row>
    <row r="18" spans="1:5" ht="16.350000000000001" customHeight="1" thickBot="1" x14ac:dyDescent="0.2">
      <c r="A18" s="13" t="s">
        <v>77</v>
      </c>
      <c r="B18" s="27">
        <f>B19</f>
        <v>621906</v>
      </c>
      <c r="C18" s="27">
        <f>C19</f>
        <v>371035</v>
      </c>
      <c r="D18" s="28">
        <f t="shared" si="0"/>
        <v>250871</v>
      </c>
    </row>
    <row r="19" spans="1:5" ht="16.350000000000001" customHeight="1" thickBot="1" x14ac:dyDescent="0.2">
      <c r="A19" s="14" t="s">
        <v>78</v>
      </c>
      <c r="B19" s="29">
        <v>621906</v>
      </c>
      <c r="C19" s="29">
        <v>371035</v>
      </c>
      <c r="D19" s="31">
        <f t="shared" si="0"/>
        <v>250871</v>
      </c>
    </row>
    <row r="20" spans="1:5" ht="16.350000000000001" customHeight="1" thickBot="1" x14ac:dyDescent="0.2">
      <c r="A20" s="19" t="s">
        <v>84</v>
      </c>
      <c r="B20" s="27">
        <f>B21+B22</f>
        <v>801600</v>
      </c>
      <c r="C20" s="27">
        <f>C21+C22</f>
        <v>894000</v>
      </c>
      <c r="D20" s="36">
        <f t="shared" ref="D20:D22" si="2">B20-C20</f>
        <v>-92400</v>
      </c>
    </row>
    <row r="21" spans="1:5" ht="16.350000000000001" customHeight="1" x14ac:dyDescent="0.15">
      <c r="A21" s="20" t="s">
        <v>93</v>
      </c>
      <c r="B21" s="29">
        <v>718080</v>
      </c>
      <c r="C21" s="29">
        <v>804600</v>
      </c>
      <c r="D21" s="37">
        <f t="shared" si="2"/>
        <v>-86520</v>
      </c>
    </row>
    <row r="22" spans="1:5" ht="16.350000000000001" customHeight="1" thickBot="1" x14ac:dyDescent="0.2">
      <c r="A22" s="21" t="s">
        <v>85</v>
      </c>
      <c r="B22" s="35">
        <v>83520</v>
      </c>
      <c r="C22" s="35">
        <v>89400</v>
      </c>
      <c r="D22" s="36">
        <f t="shared" si="2"/>
        <v>-5880</v>
      </c>
    </row>
    <row r="23" spans="1:5" ht="16.350000000000001" customHeight="1" thickBot="1" x14ac:dyDescent="0.2">
      <c r="A23" s="13" t="s">
        <v>10</v>
      </c>
      <c r="B23" s="27">
        <f>B24+B25</f>
        <v>50778</v>
      </c>
      <c r="C23" s="27">
        <f>C24+C25</f>
        <v>172683</v>
      </c>
      <c r="D23" s="28">
        <f t="shared" si="0"/>
        <v>-121905</v>
      </c>
    </row>
    <row r="24" spans="1:5" ht="16.350000000000001" customHeight="1" x14ac:dyDescent="0.15">
      <c r="A24" s="11" t="s">
        <v>11</v>
      </c>
      <c r="B24" s="30">
        <v>14763</v>
      </c>
      <c r="C24" s="30">
        <v>4484</v>
      </c>
      <c r="D24" s="31">
        <f t="shared" si="0"/>
        <v>10279</v>
      </c>
    </row>
    <row r="25" spans="1:5" ht="16.350000000000001" customHeight="1" thickBot="1" x14ac:dyDescent="0.2">
      <c r="A25" s="12" t="s">
        <v>12</v>
      </c>
      <c r="B25" s="34">
        <v>36015</v>
      </c>
      <c r="C25" s="34">
        <v>168199</v>
      </c>
      <c r="D25" s="36">
        <f t="shared" si="0"/>
        <v>-132184</v>
      </c>
    </row>
    <row r="26" spans="1:5" ht="16.350000000000001" customHeight="1" thickBot="1" x14ac:dyDescent="0.2">
      <c r="A26" s="13" t="s">
        <v>13</v>
      </c>
      <c r="B26" s="27">
        <f>B8+B10+B12+B15+B18+B23+B14+B20+B13</f>
        <v>49550526</v>
      </c>
      <c r="C26" s="27">
        <f>C8+C10+C12+C15+C18+C23+C14+C20+C13</f>
        <v>115401502</v>
      </c>
      <c r="D26" s="28">
        <f>B26-C26</f>
        <v>-65850976</v>
      </c>
      <c r="E26" s="17"/>
    </row>
    <row r="27" spans="1:5" ht="16.350000000000001" customHeight="1" thickBot="1" x14ac:dyDescent="0.2">
      <c r="A27" s="13" t="s">
        <v>14</v>
      </c>
      <c r="B27" s="27"/>
      <c r="C27" s="27"/>
      <c r="D27" s="28"/>
    </row>
    <row r="28" spans="1:5" ht="16.350000000000001" customHeight="1" thickBot="1" x14ac:dyDescent="0.2">
      <c r="A28" s="13" t="s">
        <v>15</v>
      </c>
      <c r="B28" s="27">
        <f>SUM(B29:B52)</f>
        <v>46955535</v>
      </c>
      <c r="C28" s="27">
        <f>SUM(C29:C52)</f>
        <v>113250390</v>
      </c>
      <c r="D28" s="28">
        <f>B28-C28</f>
        <v>-66294855</v>
      </c>
    </row>
    <row r="29" spans="1:5" ht="16.350000000000001" customHeight="1" x14ac:dyDescent="0.15">
      <c r="A29" s="11" t="s">
        <v>16</v>
      </c>
      <c r="B29" s="30">
        <v>12367989</v>
      </c>
      <c r="C29" s="30">
        <v>78618747</v>
      </c>
      <c r="D29" s="31">
        <f t="shared" ref="D29:D52" si="3">B29-C29</f>
        <v>-66250758</v>
      </c>
    </row>
    <row r="30" spans="1:5" ht="16.350000000000001" customHeight="1" x14ac:dyDescent="0.15">
      <c r="A30" s="15" t="s">
        <v>17</v>
      </c>
      <c r="B30" s="32">
        <v>1817063</v>
      </c>
      <c r="C30" s="32">
        <v>4955286</v>
      </c>
      <c r="D30" s="33">
        <f t="shared" si="3"/>
        <v>-3138223</v>
      </c>
    </row>
    <row r="31" spans="1:5" ht="16.350000000000001" customHeight="1" x14ac:dyDescent="0.15">
      <c r="A31" s="15" t="s">
        <v>97</v>
      </c>
      <c r="B31" s="32">
        <v>2985809</v>
      </c>
      <c r="C31" s="32">
        <v>0</v>
      </c>
      <c r="D31" s="33">
        <f t="shared" ref="D31" si="4">B31-C31</f>
        <v>2985809</v>
      </c>
    </row>
    <row r="32" spans="1:5" ht="16.350000000000001" customHeight="1" x14ac:dyDescent="0.15">
      <c r="A32" s="15" t="s">
        <v>18</v>
      </c>
      <c r="B32" s="32">
        <v>13804249</v>
      </c>
      <c r="C32" s="32">
        <v>12731133</v>
      </c>
      <c r="D32" s="33">
        <f t="shared" si="3"/>
        <v>1073116</v>
      </c>
    </row>
    <row r="33" spans="1:4" ht="16.350000000000001" customHeight="1" x14ac:dyDescent="0.15">
      <c r="A33" s="15" t="s">
        <v>19</v>
      </c>
      <c r="B33" s="32">
        <v>1980294</v>
      </c>
      <c r="C33" s="32">
        <v>1865811</v>
      </c>
      <c r="D33" s="33">
        <f t="shared" si="3"/>
        <v>114483</v>
      </c>
    </row>
    <row r="34" spans="1:4" ht="16.350000000000001" customHeight="1" x14ac:dyDescent="0.15">
      <c r="A34" s="15" t="s">
        <v>20</v>
      </c>
      <c r="B34" s="32">
        <v>372000</v>
      </c>
      <c r="C34" s="32">
        <v>432000</v>
      </c>
      <c r="D34" s="33">
        <f t="shared" si="3"/>
        <v>-60000</v>
      </c>
    </row>
    <row r="35" spans="1:4" ht="16.350000000000001" customHeight="1" x14ac:dyDescent="0.15">
      <c r="A35" s="15" t="s">
        <v>21</v>
      </c>
      <c r="B35" s="32">
        <v>37518</v>
      </c>
      <c r="C35" s="32">
        <v>26547</v>
      </c>
      <c r="D35" s="33">
        <f t="shared" si="3"/>
        <v>10971</v>
      </c>
    </row>
    <row r="36" spans="1:4" ht="16.350000000000001" customHeight="1" x14ac:dyDescent="0.15">
      <c r="A36" s="15" t="s">
        <v>22</v>
      </c>
      <c r="B36" s="32">
        <v>24640</v>
      </c>
      <c r="C36" s="32">
        <v>28220</v>
      </c>
      <c r="D36" s="33">
        <f t="shared" si="3"/>
        <v>-3580</v>
      </c>
    </row>
    <row r="37" spans="1:4" ht="16.350000000000001" customHeight="1" x14ac:dyDescent="0.15">
      <c r="A37" s="15" t="s">
        <v>23</v>
      </c>
      <c r="B37" s="32">
        <v>988398</v>
      </c>
      <c r="C37" s="32">
        <v>1028571</v>
      </c>
      <c r="D37" s="33">
        <f t="shared" si="3"/>
        <v>-40173</v>
      </c>
    </row>
    <row r="38" spans="1:4" ht="16.350000000000001" customHeight="1" x14ac:dyDescent="0.15">
      <c r="A38" s="41" t="s">
        <v>88</v>
      </c>
      <c r="B38" s="32">
        <v>299290</v>
      </c>
      <c r="C38" s="32">
        <v>333455</v>
      </c>
      <c r="D38" s="33">
        <f t="shared" si="3"/>
        <v>-34165</v>
      </c>
    </row>
    <row r="39" spans="1:4" ht="16.350000000000001" customHeight="1" x14ac:dyDescent="0.15">
      <c r="A39" s="15" t="s">
        <v>24</v>
      </c>
      <c r="B39" s="32">
        <v>210280</v>
      </c>
      <c r="C39" s="32">
        <v>160600</v>
      </c>
      <c r="D39" s="33">
        <f t="shared" si="3"/>
        <v>49680</v>
      </c>
    </row>
    <row r="40" spans="1:4" ht="16.350000000000001" customHeight="1" x14ac:dyDescent="0.15">
      <c r="A40" s="15" t="s">
        <v>25</v>
      </c>
      <c r="B40" s="32">
        <v>549176</v>
      </c>
      <c r="C40" s="32">
        <v>566557</v>
      </c>
      <c r="D40" s="33">
        <f t="shared" si="3"/>
        <v>-17381</v>
      </c>
    </row>
    <row r="41" spans="1:4" ht="16.350000000000001" customHeight="1" x14ac:dyDescent="0.15">
      <c r="A41" s="15" t="s">
        <v>26</v>
      </c>
      <c r="B41" s="32">
        <v>93805</v>
      </c>
      <c r="C41" s="32">
        <v>28256</v>
      </c>
      <c r="D41" s="33">
        <f t="shared" si="3"/>
        <v>65549</v>
      </c>
    </row>
    <row r="42" spans="1:4" ht="16.350000000000001" customHeight="1" x14ac:dyDescent="0.15">
      <c r="A42" s="15" t="s">
        <v>27</v>
      </c>
      <c r="B42" s="32">
        <v>433798</v>
      </c>
      <c r="C42" s="32">
        <v>911130</v>
      </c>
      <c r="D42" s="33">
        <f t="shared" si="3"/>
        <v>-477332</v>
      </c>
    </row>
    <row r="43" spans="1:4" ht="16.7" customHeight="1" x14ac:dyDescent="0.15">
      <c r="A43" s="12" t="s">
        <v>28</v>
      </c>
      <c r="B43" s="34">
        <v>19073</v>
      </c>
      <c r="C43" s="34">
        <v>14183</v>
      </c>
      <c r="D43" s="38">
        <f t="shared" si="3"/>
        <v>4890</v>
      </c>
    </row>
    <row r="44" spans="1:4" ht="16.350000000000001" customHeight="1" x14ac:dyDescent="0.15">
      <c r="A44" s="15" t="s">
        <v>29</v>
      </c>
      <c r="B44" s="32">
        <v>1122582</v>
      </c>
      <c r="C44" s="32">
        <v>1122582</v>
      </c>
      <c r="D44" s="33">
        <f t="shared" si="3"/>
        <v>0</v>
      </c>
    </row>
    <row r="45" spans="1:4" ht="16.350000000000001" customHeight="1" x14ac:dyDescent="0.15">
      <c r="A45" s="15" t="s">
        <v>30</v>
      </c>
      <c r="B45" s="32">
        <v>5234168</v>
      </c>
      <c r="C45" s="32">
        <v>5271898</v>
      </c>
      <c r="D45" s="33">
        <f t="shared" si="3"/>
        <v>-37730</v>
      </c>
    </row>
    <row r="46" spans="1:4" ht="16.350000000000001" customHeight="1" x14ac:dyDescent="0.15">
      <c r="A46" s="15" t="s">
        <v>31</v>
      </c>
      <c r="B46" s="32">
        <v>980170</v>
      </c>
      <c r="C46" s="32">
        <v>838220</v>
      </c>
      <c r="D46" s="33">
        <f t="shared" si="3"/>
        <v>141950</v>
      </c>
    </row>
    <row r="47" spans="1:4" ht="16.350000000000001" customHeight="1" x14ac:dyDescent="0.15">
      <c r="A47" s="15" t="s">
        <v>32</v>
      </c>
      <c r="B47" s="32">
        <v>351500</v>
      </c>
      <c r="C47" s="32">
        <v>304000</v>
      </c>
      <c r="D47" s="33">
        <f t="shared" si="3"/>
        <v>47500</v>
      </c>
    </row>
    <row r="48" spans="1:4" ht="16.350000000000001" customHeight="1" x14ac:dyDescent="0.15">
      <c r="A48" s="15" t="s">
        <v>33</v>
      </c>
      <c r="B48" s="32">
        <v>319900</v>
      </c>
      <c r="C48" s="32">
        <v>1288870</v>
      </c>
      <c r="D48" s="33">
        <f t="shared" si="3"/>
        <v>-968970</v>
      </c>
    </row>
    <row r="49" spans="1:4" ht="16.350000000000001" customHeight="1" x14ac:dyDescent="0.15">
      <c r="A49" s="15" t="s">
        <v>35</v>
      </c>
      <c r="B49" s="32">
        <v>240000</v>
      </c>
      <c r="C49" s="32">
        <v>220000</v>
      </c>
      <c r="D49" s="33">
        <f t="shared" si="3"/>
        <v>20000</v>
      </c>
    </row>
    <row r="50" spans="1:4" ht="16.350000000000001" customHeight="1" x14ac:dyDescent="0.15">
      <c r="A50" s="15" t="s">
        <v>36</v>
      </c>
      <c r="B50" s="32">
        <v>2475701</v>
      </c>
      <c r="C50" s="32">
        <v>2278387</v>
      </c>
      <c r="D50" s="33">
        <f t="shared" si="3"/>
        <v>197314</v>
      </c>
    </row>
    <row r="51" spans="1:4" ht="16.350000000000001" customHeight="1" x14ac:dyDescent="0.15">
      <c r="A51" s="15" t="s">
        <v>37</v>
      </c>
      <c r="B51" s="32">
        <v>129910</v>
      </c>
      <c r="C51" s="32">
        <v>130799</v>
      </c>
      <c r="D51" s="33">
        <f t="shared" si="3"/>
        <v>-889</v>
      </c>
    </row>
    <row r="52" spans="1:4" ht="16.350000000000001" customHeight="1" thickBot="1" x14ac:dyDescent="0.2">
      <c r="A52" s="16" t="s">
        <v>38</v>
      </c>
      <c r="B52" s="35">
        <v>118222</v>
      </c>
      <c r="C52" s="35">
        <v>95138</v>
      </c>
      <c r="D52" s="39">
        <f t="shared" si="3"/>
        <v>23084</v>
      </c>
    </row>
    <row r="53" spans="1:4" ht="16.350000000000001" customHeight="1" thickBot="1" x14ac:dyDescent="0.2">
      <c r="A53" s="13" t="s">
        <v>39</v>
      </c>
      <c r="B53" s="27">
        <f>SUM(B54:B72)</f>
        <v>2497267</v>
      </c>
      <c r="C53" s="27">
        <f>SUM(C54:C72)</f>
        <v>2496806</v>
      </c>
      <c r="D53" s="28">
        <f>B53-C53</f>
        <v>461</v>
      </c>
    </row>
    <row r="54" spans="1:4" ht="16.350000000000001" customHeight="1" x14ac:dyDescent="0.15">
      <c r="A54" s="11" t="s">
        <v>40</v>
      </c>
      <c r="B54" s="30">
        <v>614000</v>
      </c>
      <c r="C54" s="30">
        <v>624000</v>
      </c>
      <c r="D54" s="31">
        <f t="shared" ref="D54:D73" si="5">B54-C54</f>
        <v>-10000</v>
      </c>
    </row>
    <row r="55" spans="1:4" ht="16.350000000000001" customHeight="1" x14ac:dyDescent="0.15">
      <c r="A55" s="15" t="s">
        <v>18</v>
      </c>
      <c r="B55" s="32">
        <v>353920</v>
      </c>
      <c r="C55" s="32">
        <v>313440</v>
      </c>
      <c r="D55" s="33">
        <f t="shared" si="5"/>
        <v>40480</v>
      </c>
    </row>
    <row r="56" spans="1:4" ht="16.350000000000001" customHeight="1" x14ac:dyDescent="0.15">
      <c r="A56" s="15" t="s">
        <v>19</v>
      </c>
      <c r="B56" s="32">
        <v>62860</v>
      </c>
      <c r="C56" s="32">
        <v>54389</v>
      </c>
      <c r="D56" s="33">
        <f t="shared" si="5"/>
        <v>8471</v>
      </c>
    </row>
    <row r="57" spans="1:4" ht="16.350000000000001" customHeight="1" x14ac:dyDescent="0.15">
      <c r="A57" s="15" t="s">
        <v>21</v>
      </c>
      <c r="B57" s="32">
        <v>880</v>
      </c>
      <c r="C57" s="32">
        <v>625</v>
      </c>
      <c r="D57" s="33">
        <f t="shared" si="5"/>
        <v>255</v>
      </c>
    </row>
    <row r="58" spans="1:4" ht="16.350000000000001" customHeight="1" x14ac:dyDescent="0.15">
      <c r="A58" s="15" t="s">
        <v>28</v>
      </c>
      <c r="B58" s="32">
        <v>3101</v>
      </c>
      <c r="C58" s="32">
        <v>2754</v>
      </c>
      <c r="D58" s="33">
        <f t="shared" si="5"/>
        <v>347</v>
      </c>
    </row>
    <row r="59" spans="1:4" ht="16.350000000000001" customHeight="1" x14ac:dyDescent="0.15">
      <c r="A59" s="15" t="s">
        <v>67</v>
      </c>
      <c r="B59" s="32">
        <v>10815</v>
      </c>
      <c r="C59" s="32">
        <v>12221</v>
      </c>
      <c r="D59" s="33">
        <f t="shared" si="5"/>
        <v>-1406</v>
      </c>
    </row>
    <row r="60" spans="1:4" ht="16.350000000000001" customHeight="1" x14ac:dyDescent="0.15">
      <c r="A60" s="18" t="s">
        <v>68</v>
      </c>
      <c r="B60" s="29">
        <v>0</v>
      </c>
      <c r="C60" s="29">
        <v>92490</v>
      </c>
      <c r="D60" s="33">
        <f t="shared" si="5"/>
        <v>-92490</v>
      </c>
    </row>
    <row r="61" spans="1:4" ht="16.350000000000001" customHeight="1" x14ac:dyDescent="0.15">
      <c r="A61" s="15" t="s">
        <v>23</v>
      </c>
      <c r="B61" s="32">
        <v>102905</v>
      </c>
      <c r="C61" s="32">
        <v>103324</v>
      </c>
      <c r="D61" s="33">
        <f t="shared" si="5"/>
        <v>-419</v>
      </c>
    </row>
    <row r="62" spans="1:4" ht="16.350000000000001" customHeight="1" x14ac:dyDescent="0.15">
      <c r="A62" s="15" t="s">
        <v>25</v>
      </c>
      <c r="B62" s="32">
        <v>2310</v>
      </c>
      <c r="C62" s="32">
        <v>2860</v>
      </c>
      <c r="D62" s="33">
        <f t="shared" si="5"/>
        <v>-550</v>
      </c>
    </row>
    <row r="63" spans="1:4" ht="16.350000000000001" customHeight="1" x14ac:dyDescent="0.15">
      <c r="A63" s="15" t="s">
        <v>29</v>
      </c>
      <c r="B63" s="32">
        <v>124734</v>
      </c>
      <c r="C63" s="32">
        <v>124734</v>
      </c>
      <c r="D63" s="33">
        <f t="shared" si="5"/>
        <v>0</v>
      </c>
    </row>
    <row r="64" spans="1:4" ht="16.350000000000001" customHeight="1" x14ac:dyDescent="0.15">
      <c r="A64" s="15" t="s">
        <v>30</v>
      </c>
      <c r="B64" s="32">
        <v>244979</v>
      </c>
      <c r="C64" s="32">
        <v>240156</v>
      </c>
      <c r="D64" s="33">
        <f t="shared" si="5"/>
        <v>4823</v>
      </c>
    </row>
    <row r="65" spans="1:4" ht="16.350000000000001" customHeight="1" x14ac:dyDescent="0.15">
      <c r="A65" s="15" t="s">
        <v>27</v>
      </c>
      <c r="B65" s="32">
        <v>160380</v>
      </c>
      <c r="C65" s="32">
        <v>159720</v>
      </c>
      <c r="D65" s="33">
        <f t="shared" si="5"/>
        <v>660</v>
      </c>
    </row>
    <row r="66" spans="1:4" ht="16.350000000000001" customHeight="1" x14ac:dyDescent="0.15">
      <c r="A66" s="15" t="s">
        <v>31</v>
      </c>
      <c r="B66" s="32">
        <v>29000</v>
      </c>
      <c r="C66" s="32">
        <v>29000</v>
      </c>
      <c r="D66" s="33">
        <f t="shared" si="5"/>
        <v>0</v>
      </c>
    </row>
    <row r="67" spans="1:4" ht="16.350000000000001" customHeight="1" x14ac:dyDescent="0.15">
      <c r="A67" s="15" t="s">
        <v>32</v>
      </c>
      <c r="B67" s="32">
        <v>75200</v>
      </c>
      <c r="C67" s="32">
        <v>43200</v>
      </c>
      <c r="D67" s="33">
        <f t="shared" si="5"/>
        <v>32000</v>
      </c>
    </row>
    <row r="68" spans="1:4" ht="16.350000000000001" customHeight="1" x14ac:dyDescent="0.15">
      <c r="A68" s="15" t="s">
        <v>33</v>
      </c>
      <c r="B68" s="32">
        <v>158800</v>
      </c>
      <c r="C68" s="32">
        <v>135150</v>
      </c>
      <c r="D68" s="33">
        <f t="shared" si="5"/>
        <v>23650</v>
      </c>
    </row>
    <row r="69" spans="1:4" ht="16.350000000000001" customHeight="1" x14ac:dyDescent="0.15">
      <c r="A69" s="15" t="s">
        <v>34</v>
      </c>
      <c r="B69" s="32">
        <v>306400</v>
      </c>
      <c r="C69" s="32">
        <v>292000</v>
      </c>
      <c r="D69" s="33">
        <f t="shared" si="5"/>
        <v>14400</v>
      </c>
    </row>
    <row r="70" spans="1:4" ht="16.350000000000001" customHeight="1" x14ac:dyDescent="0.15">
      <c r="A70" s="15" t="s">
        <v>36</v>
      </c>
      <c r="B70" s="32">
        <v>188648</v>
      </c>
      <c r="C70" s="32">
        <v>179928</v>
      </c>
      <c r="D70" s="33">
        <f t="shared" si="5"/>
        <v>8720</v>
      </c>
    </row>
    <row r="71" spans="1:4" ht="16.350000000000001" customHeight="1" x14ac:dyDescent="0.15">
      <c r="A71" s="15" t="s">
        <v>37</v>
      </c>
      <c r="B71" s="32">
        <v>2750</v>
      </c>
      <c r="C71" s="32">
        <v>1430</v>
      </c>
      <c r="D71" s="33">
        <f t="shared" si="5"/>
        <v>1320</v>
      </c>
    </row>
    <row r="72" spans="1:4" ht="16.350000000000001" customHeight="1" thickBot="1" x14ac:dyDescent="0.2">
      <c r="A72" s="12" t="s">
        <v>38</v>
      </c>
      <c r="B72" s="34">
        <v>55585</v>
      </c>
      <c r="C72" s="34">
        <v>85385</v>
      </c>
      <c r="D72" s="36">
        <f t="shared" si="5"/>
        <v>-29800</v>
      </c>
    </row>
    <row r="73" spans="1:4" ht="16.350000000000001" customHeight="1" thickBot="1" x14ac:dyDescent="0.2">
      <c r="A73" s="13" t="s">
        <v>42</v>
      </c>
      <c r="B73" s="27">
        <f>B28+B53</f>
        <v>49452802</v>
      </c>
      <c r="C73" s="27">
        <f>C28+C53</f>
        <v>115747196</v>
      </c>
      <c r="D73" s="28">
        <f t="shared" si="5"/>
        <v>-66294394</v>
      </c>
    </row>
    <row r="74" spans="1:4" ht="16.350000000000001" customHeight="1" thickBot="1" x14ac:dyDescent="0.2">
      <c r="A74" s="13" t="s">
        <v>89</v>
      </c>
      <c r="B74" s="27">
        <f>B26-B73</f>
        <v>97724</v>
      </c>
      <c r="C74" s="27">
        <f>C26-C73</f>
        <v>-345694</v>
      </c>
      <c r="D74" s="28">
        <f>D26-D73</f>
        <v>443418</v>
      </c>
    </row>
    <row r="75" spans="1:4" ht="16.350000000000001" customHeight="1" thickBot="1" x14ac:dyDescent="0.2">
      <c r="A75" s="13" t="s">
        <v>43</v>
      </c>
      <c r="B75" s="27">
        <v>0</v>
      </c>
      <c r="C75" s="27">
        <v>0</v>
      </c>
      <c r="D75" s="28">
        <v>0</v>
      </c>
    </row>
    <row r="76" spans="1:4" ht="16.350000000000001" customHeight="1" thickBot="1" x14ac:dyDescent="0.2">
      <c r="A76" s="13" t="s">
        <v>44</v>
      </c>
      <c r="B76" s="27">
        <v>0</v>
      </c>
      <c r="C76" s="27">
        <v>0</v>
      </c>
      <c r="D76" s="28">
        <v>0</v>
      </c>
    </row>
    <row r="77" spans="1:4" ht="16.350000000000001" customHeight="1" thickBot="1" x14ac:dyDescent="0.2">
      <c r="A77" s="13" t="s">
        <v>45</v>
      </c>
      <c r="B77" s="27">
        <v>0</v>
      </c>
      <c r="C77" s="27">
        <v>0</v>
      </c>
      <c r="D77" s="28">
        <v>0</v>
      </c>
    </row>
    <row r="78" spans="1:4" ht="16.350000000000001" customHeight="1" thickBot="1" x14ac:dyDescent="0.2">
      <c r="A78" s="13" t="s">
        <v>72</v>
      </c>
      <c r="B78" s="27">
        <v>0</v>
      </c>
      <c r="C78" s="27">
        <v>0</v>
      </c>
      <c r="D78" s="28">
        <v>0</v>
      </c>
    </row>
    <row r="79" spans="1:4" ht="16.350000000000001" customHeight="1" thickBot="1" x14ac:dyDescent="0.2">
      <c r="A79" s="13" t="s">
        <v>73</v>
      </c>
      <c r="B79" s="27">
        <f>B74</f>
        <v>97724</v>
      </c>
      <c r="C79" s="27">
        <f>C74</f>
        <v>-345694</v>
      </c>
      <c r="D79" s="28">
        <f>D74</f>
        <v>443418</v>
      </c>
    </row>
    <row r="80" spans="1:4" ht="16.350000000000001" customHeight="1" x14ac:dyDescent="0.15">
      <c r="A80" s="11" t="s">
        <v>48</v>
      </c>
      <c r="B80" s="30"/>
      <c r="C80" s="30"/>
      <c r="D80" s="40"/>
    </row>
    <row r="81" spans="1:4" ht="16.350000000000001" customHeight="1" x14ac:dyDescent="0.15">
      <c r="A81" s="15" t="s">
        <v>69</v>
      </c>
      <c r="B81" s="32"/>
      <c r="C81" s="32"/>
      <c r="D81" s="33"/>
    </row>
    <row r="82" spans="1:4" ht="16.350000000000001" customHeight="1" x14ac:dyDescent="0.15">
      <c r="A82" s="15" t="s">
        <v>103</v>
      </c>
      <c r="B82" s="32">
        <v>0</v>
      </c>
      <c r="C82" s="32">
        <v>0</v>
      </c>
      <c r="D82" s="33">
        <v>0</v>
      </c>
    </row>
    <row r="83" spans="1:4" ht="16.350000000000001" customHeight="1" x14ac:dyDescent="0.15">
      <c r="A83" s="15" t="s">
        <v>49</v>
      </c>
      <c r="B83" s="32"/>
      <c r="C83" s="32"/>
      <c r="D83" s="33"/>
    </row>
    <row r="84" spans="1:4" ht="16.350000000000001" customHeight="1" x14ac:dyDescent="0.15">
      <c r="A84" s="15" t="s">
        <v>101</v>
      </c>
      <c r="B84" s="32">
        <f>B85</f>
        <v>344000</v>
      </c>
      <c r="C84" s="32">
        <v>0</v>
      </c>
      <c r="D84" s="33">
        <f t="shared" ref="D84" si="6">B84-C84</f>
        <v>344000</v>
      </c>
    </row>
    <row r="85" spans="1:4" ht="16.350000000000001" customHeight="1" x14ac:dyDescent="0.15">
      <c r="A85" s="15" t="s">
        <v>102</v>
      </c>
      <c r="B85" s="32">
        <v>344000</v>
      </c>
      <c r="C85" s="32">
        <v>0</v>
      </c>
      <c r="D85" s="33">
        <f t="shared" ref="D85" si="7">B85-C85</f>
        <v>344000</v>
      </c>
    </row>
    <row r="86" spans="1:4" ht="16.350000000000001" customHeight="1" x14ac:dyDescent="0.15">
      <c r="A86" s="15" t="s">
        <v>104</v>
      </c>
      <c r="B86" s="32">
        <f>B82-B85</f>
        <v>-344000</v>
      </c>
      <c r="C86" s="32">
        <f t="shared" ref="C86:D86" si="8">C82-C85</f>
        <v>0</v>
      </c>
      <c r="D86" s="32">
        <f t="shared" si="8"/>
        <v>-344000</v>
      </c>
    </row>
    <row r="87" spans="1:4" ht="16.350000000000001" customHeight="1" x14ac:dyDescent="0.15">
      <c r="A87" s="15" t="s">
        <v>50</v>
      </c>
      <c r="B87" s="32">
        <f>B82-B84</f>
        <v>-344000</v>
      </c>
      <c r="C87" s="32">
        <f>C82-C83</f>
        <v>0</v>
      </c>
      <c r="D87" s="33">
        <f t="shared" ref="D87" si="9">B87-C87</f>
        <v>-344000</v>
      </c>
    </row>
    <row r="88" spans="1:4" ht="16.350000000000001" customHeight="1" x14ac:dyDescent="0.15">
      <c r="A88" s="15" t="s">
        <v>74</v>
      </c>
      <c r="B88" s="32">
        <f>B79+B87</f>
        <v>-246276</v>
      </c>
      <c r="C88" s="32">
        <f>C79+C87</f>
        <v>-345694</v>
      </c>
      <c r="D88" s="33">
        <f>D79+D87</f>
        <v>99418</v>
      </c>
    </row>
    <row r="89" spans="1:4" ht="16.350000000000001" customHeight="1" x14ac:dyDescent="0.15">
      <c r="A89" s="15" t="s">
        <v>52</v>
      </c>
      <c r="B89" s="32">
        <v>19141421</v>
      </c>
      <c r="C89" s="32">
        <v>19487115</v>
      </c>
      <c r="D89" s="33">
        <f>B89-C89</f>
        <v>-345694</v>
      </c>
    </row>
    <row r="90" spans="1:4" ht="16.350000000000001" customHeight="1" x14ac:dyDescent="0.15">
      <c r="A90" s="15" t="s">
        <v>53</v>
      </c>
      <c r="B90" s="32">
        <f>B88+B89</f>
        <v>18895145</v>
      </c>
      <c r="C90" s="32">
        <f>C88+C89</f>
        <v>19141421</v>
      </c>
      <c r="D90" s="33">
        <f t="shared" ref="D90:D91" si="10">B90-C90</f>
        <v>-246276</v>
      </c>
    </row>
    <row r="91" spans="1:4" ht="16.350000000000001" customHeight="1" thickBot="1" x14ac:dyDescent="0.2">
      <c r="A91" s="16" t="s">
        <v>75</v>
      </c>
      <c r="B91" s="35">
        <f>B90</f>
        <v>18895145</v>
      </c>
      <c r="C91" s="35">
        <f>C90</f>
        <v>19141421</v>
      </c>
      <c r="D91" s="36">
        <f t="shared" si="10"/>
        <v>-246276</v>
      </c>
    </row>
  </sheetData>
  <mergeCells count="2">
    <mergeCell ref="A2:D2"/>
    <mergeCell ref="A1:D1"/>
  </mergeCells>
  <phoneticPr fontId="18"/>
  <pageMargins left="0.59055118110236227" right="0.39370078740157483" top="0.55118110236220474" bottom="0.55118110236220474" header="0.31496062992125984" footer="0.31496062992125984"/>
  <pageSetup paperSize="9" scale="97" orientation="portrait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5"/>
  <sheetViews>
    <sheetView tabSelected="1" view="pageBreakPreview" topLeftCell="A37" zoomScaleNormal="100" zoomScaleSheetLayoutView="100" workbookViewId="0">
      <selection activeCell="C88" sqref="C88"/>
    </sheetView>
  </sheetViews>
  <sheetFormatPr defaultColWidth="9" defaultRowHeight="13.5" x14ac:dyDescent="0.15"/>
  <cols>
    <col min="1" max="1" width="31.625" style="1" customWidth="1"/>
    <col min="2" max="2" width="17.375" style="1" customWidth="1"/>
    <col min="3" max="3" width="14.625" style="1" customWidth="1"/>
    <col min="4" max="4" width="14.75" style="1" customWidth="1"/>
    <col min="5" max="5" width="14.625" style="1" customWidth="1"/>
    <col min="6" max="7" width="9" style="1"/>
    <col min="8" max="8" width="11.375" style="1" bestFit="1" customWidth="1"/>
    <col min="9" max="16384" width="9" style="1"/>
  </cols>
  <sheetData>
    <row r="2" spans="1:5" ht="17.25" x14ac:dyDescent="0.15">
      <c r="A2" s="74" t="s">
        <v>59</v>
      </c>
      <c r="B2" s="74"/>
      <c r="C2" s="74"/>
      <c r="D2" s="74"/>
      <c r="E2" s="74"/>
    </row>
    <row r="3" spans="1:5" x14ac:dyDescent="0.15">
      <c r="A3" s="75" t="s">
        <v>95</v>
      </c>
      <c r="B3" s="75"/>
      <c r="C3" s="75"/>
      <c r="D3" s="75"/>
      <c r="E3" s="75"/>
    </row>
    <row r="4" spans="1:5" ht="15" customHeight="1" thickBot="1" x14ac:dyDescent="0.2">
      <c r="A4" s="2"/>
      <c r="C4" s="2"/>
      <c r="E4" s="1" t="s">
        <v>60</v>
      </c>
    </row>
    <row r="5" spans="1:5" ht="15" customHeight="1" x14ac:dyDescent="0.15">
      <c r="A5" s="76" t="s">
        <v>58</v>
      </c>
      <c r="B5" s="42" t="s">
        <v>56</v>
      </c>
      <c r="C5" s="76" t="s">
        <v>55</v>
      </c>
      <c r="D5" s="76" t="s">
        <v>91</v>
      </c>
      <c r="E5" s="76" t="s">
        <v>57</v>
      </c>
    </row>
    <row r="6" spans="1:5" ht="15" customHeight="1" x14ac:dyDescent="0.15">
      <c r="A6" s="77"/>
      <c r="B6" s="44" t="s">
        <v>61</v>
      </c>
      <c r="C6" s="77"/>
      <c r="D6" s="77"/>
      <c r="E6" s="77"/>
    </row>
    <row r="7" spans="1:5" ht="15" customHeight="1" x14ac:dyDescent="0.15">
      <c r="A7" s="78"/>
      <c r="B7" s="45" t="s">
        <v>62</v>
      </c>
      <c r="C7" s="78"/>
      <c r="D7" s="78"/>
      <c r="E7" s="78"/>
    </row>
    <row r="8" spans="1:5" ht="15" customHeight="1" x14ac:dyDescent="0.15">
      <c r="A8" s="46" t="s">
        <v>0</v>
      </c>
      <c r="B8" s="47"/>
      <c r="C8" s="47"/>
      <c r="D8" s="47"/>
      <c r="E8" s="47"/>
    </row>
    <row r="9" spans="1:5" ht="15" customHeight="1" thickBot="1" x14ac:dyDescent="0.2">
      <c r="A9" s="54" t="s">
        <v>1</v>
      </c>
      <c r="B9" s="55"/>
      <c r="C9" s="55"/>
      <c r="D9" s="55"/>
      <c r="E9" s="55"/>
    </row>
    <row r="10" spans="1:5" ht="15" customHeight="1" x14ac:dyDescent="0.15">
      <c r="A10" s="51" t="s">
        <v>2</v>
      </c>
      <c r="B10" s="53">
        <f>B11</f>
        <v>17327</v>
      </c>
      <c r="C10" s="53">
        <v>0</v>
      </c>
      <c r="D10" s="53">
        <v>0</v>
      </c>
      <c r="E10" s="53">
        <f>E11</f>
        <v>17327</v>
      </c>
    </row>
    <row r="11" spans="1:5" ht="15" customHeight="1" thickBot="1" x14ac:dyDescent="0.2">
      <c r="A11" s="56" t="s">
        <v>3</v>
      </c>
      <c r="B11" s="57">
        <v>17327</v>
      </c>
      <c r="C11" s="57">
        <v>0</v>
      </c>
      <c r="D11" s="57">
        <v>0</v>
      </c>
      <c r="E11" s="57">
        <f>B11+C11</f>
        <v>17327</v>
      </c>
    </row>
    <row r="12" spans="1:5" ht="15" customHeight="1" thickBot="1" x14ac:dyDescent="0.2">
      <c r="A12" s="60" t="s">
        <v>4</v>
      </c>
      <c r="B12" s="61">
        <f>B13</f>
        <v>274000</v>
      </c>
      <c r="C12" s="61">
        <f>C13</f>
        <v>274000</v>
      </c>
      <c r="D12" s="61">
        <v>0</v>
      </c>
      <c r="E12" s="61">
        <f>E13</f>
        <v>548000</v>
      </c>
    </row>
    <row r="13" spans="1:5" ht="15" customHeight="1" thickBot="1" x14ac:dyDescent="0.2">
      <c r="A13" s="62" t="s">
        <v>5</v>
      </c>
      <c r="B13" s="63">
        <v>274000</v>
      </c>
      <c r="C13" s="63">
        <v>274000</v>
      </c>
      <c r="D13" s="63">
        <v>0</v>
      </c>
      <c r="E13" s="63">
        <f>B13+C13</f>
        <v>548000</v>
      </c>
    </row>
    <row r="14" spans="1:5" ht="15" customHeight="1" thickBot="1" x14ac:dyDescent="0.2">
      <c r="A14" s="60" t="s">
        <v>6</v>
      </c>
      <c r="B14" s="61">
        <v>10986303</v>
      </c>
      <c r="C14" s="61"/>
      <c r="D14" s="61">
        <v>0</v>
      </c>
      <c r="E14" s="61">
        <f>B14+C14</f>
        <v>10986303</v>
      </c>
    </row>
    <row r="15" spans="1:5" ht="15" customHeight="1" thickBot="1" x14ac:dyDescent="0.2">
      <c r="A15" s="60" t="s">
        <v>96</v>
      </c>
      <c r="B15" s="61">
        <v>10315427</v>
      </c>
      <c r="C15" s="61">
        <v>2544000</v>
      </c>
      <c r="D15" s="61">
        <v>0</v>
      </c>
      <c r="E15" s="61">
        <f>B15+C15</f>
        <v>12859427</v>
      </c>
    </row>
    <row r="16" spans="1:5" ht="15" customHeight="1" thickBot="1" x14ac:dyDescent="0.2">
      <c r="A16" s="62" t="s">
        <v>83</v>
      </c>
      <c r="B16" s="63">
        <v>3665185</v>
      </c>
      <c r="C16" s="63">
        <v>0</v>
      </c>
      <c r="D16" s="63">
        <v>0</v>
      </c>
      <c r="E16" s="63">
        <f>B16</f>
        <v>3665185</v>
      </c>
    </row>
    <row r="17" spans="1:8" ht="15" customHeight="1" thickBot="1" x14ac:dyDescent="0.2">
      <c r="A17" s="64" t="s">
        <v>7</v>
      </c>
      <c r="B17" s="65">
        <f>B18+B19</f>
        <v>20000000</v>
      </c>
      <c r="C17" s="65">
        <v>0</v>
      </c>
      <c r="D17" s="65">
        <v>0</v>
      </c>
      <c r="E17" s="65">
        <f>E18+E19</f>
        <v>20000000</v>
      </c>
    </row>
    <row r="18" spans="1:8" ht="15" customHeight="1" x14ac:dyDescent="0.15">
      <c r="A18" s="58" t="s">
        <v>8</v>
      </c>
      <c r="B18" s="59">
        <v>10000000</v>
      </c>
      <c r="C18" s="59">
        <v>0</v>
      </c>
      <c r="D18" s="59">
        <v>0</v>
      </c>
      <c r="E18" s="59">
        <f>B18</f>
        <v>10000000</v>
      </c>
    </row>
    <row r="19" spans="1:8" ht="15" customHeight="1" thickBot="1" x14ac:dyDescent="0.2">
      <c r="A19" s="56" t="s">
        <v>80</v>
      </c>
      <c r="B19" s="57">
        <v>10000000</v>
      </c>
      <c r="C19" s="57">
        <v>0</v>
      </c>
      <c r="D19" s="57">
        <v>0</v>
      </c>
      <c r="E19" s="57">
        <f t="shared" ref="E19" si="0">B19</f>
        <v>10000000</v>
      </c>
    </row>
    <row r="20" spans="1:8" ht="15" customHeight="1" thickBot="1" x14ac:dyDescent="0.2">
      <c r="A20" s="62" t="s">
        <v>9</v>
      </c>
      <c r="B20" s="63">
        <f>B21</f>
        <v>621906</v>
      </c>
      <c r="C20" s="63">
        <v>0</v>
      </c>
      <c r="D20" s="63">
        <v>0</v>
      </c>
      <c r="E20" s="63">
        <f>E21</f>
        <v>621906</v>
      </c>
    </row>
    <row r="21" spans="1:8" ht="15" customHeight="1" thickBot="1" x14ac:dyDescent="0.2">
      <c r="A21" s="43" t="s">
        <v>82</v>
      </c>
      <c r="B21" s="65">
        <v>621906</v>
      </c>
      <c r="C21" s="65">
        <v>0</v>
      </c>
      <c r="D21" s="65">
        <v>0</v>
      </c>
      <c r="E21" s="65">
        <f>B21+C21</f>
        <v>621906</v>
      </c>
    </row>
    <row r="22" spans="1:8" ht="15" customHeight="1" thickBot="1" x14ac:dyDescent="0.2">
      <c r="A22" s="67" t="s">
        <v>86</v>
      </c>
      <c r="B22" s="63">
        <f>B23+B24</f>
        <v>801600</v>
      </c>
      <c r="C22" s="63">
        <v>0</v>
      </c>
      <c r="D22" s="63">
        <v>0</v>
      </c>
      <c r="E22" s="63">
        <f t="shared" ref="E22:E24" si="1">B22+C22</f>
        <v>801600</v>
      </c>
    </row>
    <row r="23" spans="1:8" ht="15" customHeight="1" x14ac:dyDescent="0.15">
      <c r="A23" s="66" t="s">
        <v>92</v>
      </c>
      <c r="B23" s="53">
        <v>718080</v>
      </c>
      <c r="C23" s="53">
        <v>0</v>
      </c>
      <c r="D23" s="53">
        <v>0</v>
      </c>
      <c r="E23" s="53">
        <f t="shared" si="1"/>
        <v>718080</v>
      </c>
    </row>
    <row r="24" spans="1:8" ht="15" customHeight="1" thickBot="1" x14ac:dyDescent="0.2">
      <c r="A24" s="68" t="s">
        <v>87</v>
      </c>
      <c r="B24" s="57">
        <v>83520</v>
      </c>
      <c r="C24" s="57">
        <v>0</v>
      </c>
      <c r="D24" s="57">
        <v>0</v>
      </c>
      <c r="E24" s="57">
        <f t="shared" si="1"/>
        <v>83520</v>
      </c>
    </row>
    <row r="25" spans="1:8" ht="15" customHeight="1" thickBot="1" x14ac:dyDescent="0.2">
      <c r="A25" s="62" t="s">
        <v>10</v>
      </c>
      <c r="B25" s="63">
        <f>B26+B27</f>
        <v>48995</v>
      </c>
      <c r="C25" s="63">
        <f>C26+C27</f>
        <v>1783</v>
      </c>
      <c r="D25" s="63">
        <v>0</v>
      </c>
      <c r="E25" s="63">
        <f>E26+E27</f>
        <v>50778</v>
      </c>
    </row>
    <row r="26" spans="1:8" ht="15" customHeight="1" x14ac:dyDescent="0.15">
      <c r="A26" s="51" t="s">
        <v>11</v>
      </c>
      <c r="B26" s="53">
        <v>12980</v>
      </c>
      <c r="C26" s="53">
        <v>1783</v>
      </c>
      <c r="D26" s="53">
        <v>0</v>
      </c>
      <c r="E26" s="53">
        <f>B26+C26</f>
        <v>14763</v>
      </c>
    </row>
    <row r="27" spans="1:8" ht="15" customHeight="1" thickBot="1" x14ac:dyDescent="0.2">
      <c r="A27" s="56" t="s">
        <v>12</v>
      </c>
      <c r="B27" s="57">
        <v>36015</v>
      </c>
      <c r="C27" s="57">
        <v>0</v>
      </c>
      <c r="D27" s="57">
        <v>0</v>
      </c>
      <c r="E27" s="57">
        <f>B27+C27+D27</f>
        <v>36015</v>
      </c>
    </row>
    <row r="28" spans="1:8" ht="15" customHeight="1" thickBot="1" x14ac:dyDescent="0.2">
      <c r="A28" s="62" t="s">
        <v>13</v>
      </c>
      <c r="B28" s="63">
        <f>B10+B12+B14+B15+B17+B20+B25+B16+B22</f>
        <v>46730743</v>
      </c>
      <c r="C28" s="63">
        <f>C12+C15+C25</f>
        <v>2819783</v>
      </c>
      <c r="D28" s="63">
        <f>D10+D12+D14+D17+D20+D25+D16+D22</f>
        <v>0</v>
      </c>
      <c r="E28" s="63">
        <f>E10+E12+E14+E16+E17+E20+E25+E15+E22</f>
        <v>49550526</v>
      </c>
      <c r="H28" s="3"/>
    </row>
    <row r="29" spans="1:8" ht="15" customHeight="1" thickBot="1" x14ac:dyDescent="0.2">
      <c r="A29" s="62" t="s">
        <v>14</v>
      </c>
      <c r="B29" s="63"/>
      <c r="C29" s="63"/>
      <c r="D29" s="63"/>
      <c r="E29" s="63"/>
    </row>
    <row r="30" spans="1:8" ht="15" customHeight="1" thickBot="1" x14ac:dyDescent="0.2">
      <c r="A30" s="62" t="s">
        <v>15</v>
      </c>
      <c r="B30" s="63">
        <f>SUM(B31:B54)</f>
        <v>46955535</v>
      </c>
      <c r="C30" s="69"/>
      <c r="D30" s="63">
        <v>0</v>
      </c>
      <c r="E30" s="63">
        <f>SUM(E31:E54)</f>
        <v>46955535</v>
      </c>
    </row>
    <row r="31" spans="1:8" ht="15" customHeight="1" x14ac:dyDescent="0.15">
      <c r="A31" s="51" t="s">
        <v>16</v>
      </c>
      <c r="B31" s="53">
        <v>12367989</v>
      </c>
      <c r="C31" s="52"/>
      <c r="D31" s="53">
        <v>0</v>
      </c>
      <c r="E31" s="53">
        <f t="shared" ref="E31:E54" si="2">B31+C31</f>
        <v>12367989</v>
      </c>
    </row>
    <row r="32" spans="1:8" ht="15" customHeight="1" x14ac:dyDescent="0.15">
      <c r="A32" s="46" t="s">
        <v>17</v>
      </c>
      <c r="B32" s="48">
        <v>1817063</v>
      </c>
      <c r="C32" s="49"/>
      <c r="D32" s="48">
        <v>0</v>
      </c>
      <c r="E32" s="48">
        <f t="shared" si="2"/>
        <v>1817063</v>
      </c>
    </row>
    <row r="33" spans="1:5" ht="15" customHeight="1" x14ac:dyDescent="0.15">
      <c r="A33" s="46" t="s">
        <v>97</v>
      </c>
      <c r="B33" s="48">
        <v>2985809</v>
      </c>
      <c r="C33" s="49"/>
      <c r="D33" s="48">
        <v>0</v>
      </c>
      <c r="E33" s="48">
        <f t="shared" ref="E33" si="3">B33+C33</f>
        <v>2985809</v>
      </c>
    </row>
    <row r="34" spans="1:5" ht="15" customHeight="1" x14ac:dyDescent="0.15">
      <c r="A34" s="46" t="s">
        <v>18</v>
      </c>
      <c r="B34" s="48">
        <v>13804249</v>
      </c>
      <c r="C34" s="49"/>
      <c r="D34" s="48">
        <v>0</v>
      </c>
      <c r="E34" s="48">
        <f t="shared" si="2"/>
        <v>13804249</v>
      </c>
    </row>
    <row r="35" spans="1:5" ht="15" customHeight="1" x14ac:dyDescent="0.15">
      <c r="A35" s="46" t="s">
        <v>19</v>
      </c>
      <c r="B35" s="48">
        <v>1980294</v>
      </c>
      <c r="C35" s="49"/>
      <c r="D35" s="48">
        <v>0</v>
      </c>
      <c r="E35" s="48">
        <f t="shared" si="2"/>
        <v>1980294</v>
      </c>
    </row>
    <row r="36" spans="1:5" ht="15" customHeight="1" x14ac:dyDescent="0.15">
      <c r="A36" s="46" t="s">
        <v>20</v>
      </c>
      <c r="B36" s="48">
        <v>372000</v>
      </c>
      <c r="C36" s="49"/>
      <c r="D36" s="48">
        <v>0</v>
      </c>
      <c r="E36" s="48">
        <f t="shared" si="2"/>
        <v>372000</v>
      </c>
    </row>
    <row r="37" spans="1:5" ht="15" customHeight="1" x14ac:dyDescent="0.15">
      <c r="A37" s="46" t="s">
        <v>21</v>
      </c>
      <c r="B37" s="48">
        <v>37518</v>
      </c>
      <c r="C37" s="49"/>
      <c r="D37" s="48">
        <v>0</v>
      </c>
      <c r="E37" s="48">
        <f t="shared" si="2"/>
        <v>37518</v>
      </c>
    </row>
    <row r="38" spans="1:5" ht="15" customHeight="1" x14ac:dyDescent="0.15">
      <c r="A38" s="46" t="s">
        <v>22</v>
      </c>
      <c r="B38" s="48">
        <v>24640</v>
      </c>
      <c r="C38" s="49"/>
      <c r="D38" s="48">
        <v>0</v>
      </c>
      <c r="E38" s="48">
        <f t="shared" si="2"/>
        <v>24640</v>
      </c>
    </row>
    <row r="39" spans="1:5" ht="15" customHeight="1" x14ac:dyDescent="0.15">
      <c r="A39" s="46" t="s">
        <v>23</v>
      </c>
      <c r="B39" s="48">
        <v>988398</v>
      </c>
      <c r="C39" s="49"/>
      <c r="D39" s="48">
        <v>0</v>
      </c>
      <c r="E39" s="48">
        <f t="shared" si="2"/>
        <v>988398</v>
      </c>
    </row>
    <row r="40" spans="1:5" ht="15" customHeight="1" x14ac:dyDescent="0.15">
      <c r="A40" s="50" t="s">
        <v>88</v>
      </c>
      <c r="B40" s="48">
        <v>299290</v>
      </c>
      <c r="C40" s="49"/>
      <c r="D40" s="48">
        <v>0</v>
      </c>
      <c r="E40" s="48">
        <f t="shared" si="2"/>
        <v>299290</v>
      </c>
    </row>
    <row r="41" spans="1:5" ht="15" customHeight="1" x14ac:dyDescent="0.15">
      <c r="A41" s="46" t="s">
        <v>81</v>
      </c>
      <c r="B41" s="48">
        <v>210280</v>
      </c>
      <c r="C41" s="49"/>
      <c r="D41" s="48">
        <v>0</v>
      </c>
      <c r="E41" s="48">
        <f t="shared" si="2"/>
        <v>210280</v>
      </c>
    </row>
    <row r="42" spans="1:5" ht="15" customHeight="1" x14ac:dyDescent="0.15">
      <c r="A42" s="46" t="s">
        <v>25</v>
      </c>
      <c r="B42" s="48">
        <v>549176</v>
      </c>
      <c r="C42" s="49"/>
      <c r="D42" s="48">
        <v>0</v>
      </c>
      <c r="E42" s="48">
        <f t="shared" si="2"/>
        <v>549176</v>
      </c>
    </row>
    <row r="43" spans="1:5" ht="15" customHeight="1" x14ac:dyDescent="0.15">
      <c r="A43" s="46" t="s">
        <v>26</v>
      </c>
      <c r="B43" s="48">
        <v>93805</v>
      </c>
      <c r="C43" s="49"/>
      <c r="D43" s="48">
        <v>0</v>
      </c>
      <c r="E43" s="48">
        <f t="shared" si="2"/>
        <v>93805</v>
      </c>
    </row>
    <row r="44" spans="1:5" ht="15" customHeight="1" x14ac:dyDescent="0.15">
      <c r="A44" s="46" t="s">
        <v>27</v>
      </c>
      <c r="B44" s="48">
        <v>433798</v>
      </c>
      <c r="C44" s="49"/>
      <c r="D44" s="48">
        <v>0</v>
      </c>
      <c r="E44" s="48">
        <f t="shared" si="2"/>
        <v>433798</v>
      </c>
    </row>
    <row r="45" spans="1:5" ht="15" customHeight="1" x14ac:dyDescent="0.15">
      <c r="A45" s="46" t="s">
        <v>28</v>
      </c>
      <c r="B45" s="48">
        <v>19073</v>
      </c>
      <c r="C45" s="49"/>
      <c r="D45" s="48">
        <v>0</v>
      </c>
      <c r="E45" s="48">
        <f t="shared" si="2"/>
        <v>19073</v>
      </c>
    </row>
    <row r="46" spans="1:5" ht="15" customHeight="1" x14ac:dyDescent="0.15">
      <c r="A46" s="46" t="s">
        <v>29</v>
      </c>
      <c r="B46" s="48">
        <v>1122582</v>
      </c>
      <c r="C46" s="49"/>
      <c r="D46" s="48">
        <v>0</v>
      </c>
      <c r="E46" s="48">
        <f t="shared" si="2"/>
        <v>1122582</v>
      </c>
    </row>
    <row r="47" spans="1:5" ht="15" customHeight="1" x14ac:dyDescent="0.15">
      <c r="A47" s="46" t="s">
        <v>30</v>
      </c>
      <c r="B47" s="48">
        <v>5234168</v>
      </c>
      <c r="C47" s="49"/>
      <c r="D47" s="48">
        <v>0</v>
      </c>
      <c r="E47" s="48">
        <f t="shared" si="2"/>
        <v>5234168</v>
      </c>
    </row>
    <row r="48" spans="1:5" ht="15" customHeight="1" x14ac:dyDescent="0.15">
      <c r="A48" s="46" t="s">
        <v>31</v>
      </c>
      <c r="B48" s="48">
        <v>980170</v>
      </c>
      <c r="C48" s="49"/>
      <c r="D48" s="48">
        <v>0</v>
      </c>
      <c r="E48" s="48">
        <f t="shared" si="2"/>
        <v>980170</v>
      </c>
    </row>
    <row r="49" spans="1:5" ht="15" customHeight="1" x14ac:dyDescent="0.15">
      <c r="A49" s="46" t="s">
        <v>32</v>
      </c>
      <c r="B49" s="48">
        <v>351500</v>
      </c>
      <c r="C49" s="49"/>
      <c r="D49" s="48">
        <v>0</v>
      </c>
      <c r="E49" s="48">
        <f t="shared" si="2"/>
        <v>351500</v>
      </c>
    </row>
    <row r="50" spans="1:5" ht="15" customHeight="1" x14ac:dyDescent="0.15">
      <c r="A50" s="46" t="s">
        <v>33</v>
      </c>
      <c r="B50" s="48">
        <v>319900</v>
      </c>
      <c r="C50" s="49"/>
      <c r="D50" s="48">
        <v>0</v>
      </c>
      <c r="E50" s="48">
        <f t="shared" si="2"/>
        <v>319900</v>
      </c>
    </row>
    <row r="51" spans="1:5" ht="15" customHeight="1" x14ac:dyDescent="0.15">
      <c r="A51" s="46" t="s">
        <v>35</v>
      </c>
      <c r="B51" s="48">
        <v>240000</v>
      </c>
      <c r="C51" s="49"/>
      <c r="D51" s="48">
        <v>0</v>
      </c>
      <c r="E51" s="48">
        <f t="shared" si="2"/>
        <v>240000</v>
      </c>
    </row>
    <row r="52" spans="1:5" ht="15" customHeight="1" x14ac:dyDescent="0.15">
      <c r="A52" s="46" t="s">
        <v>36</v>
      </c>
      <c r="B52" s="48">
        <v>2475701</v>
      </c>
      <c r="C52" s="49"/>
      <c r="D52" s="48">
        <v>0</v>
      </c>
      <c r="E52" s="48">
        <f t="shared" si="2"/>
        <v>2475701</v>
      </c>
    </row>
    <row r="53" spans="1:5" ht="15" customHeight="1" x14ac:dyDescent="0.15">
      <c r="A53" s="46" t="s">
        <v>37</v>
      </c>
      <c r="B53" s="48">
        <v>129910</v>
      </c>
      <c r="C53" s="49"/>
      <c r="D53" s="48">
        <v>0</v>
      </c>
      <c r="E53" s="48">
        <f t="shared" si="2"/>
        <v>129910</v>
      </c>
    </row>
    <row r="54" spans="1:5" ht="15" customHeight="1" x14ac:dyDescent="0.15">
      <c r="A54" s="46" t="s">
        <v>38</v>
      </c>
      <c r="B54" s="48">
        <v>118222</v>
      </c>
      <c r="C54" s="49"/>
      <c r="D54" s="48">
        <v>0</v>
      </c>
      <c r="E54" s="48">
        <f t="shared" si="2"/>
        <v>118222</v>
      </c>
    </row>
    <row r="55" spans="1:5" ht="0.95" customHeight="1" thickBot="1" x14ac:dyDescent="0.2">
      <c r="A55" s="71"/>
      <c r="B55" s="72"/>
      <c r="C55" s="73"/>
      <c r="D55" s="72"/>
      <c r="E55" s="72"/>
    </row>
    <row r="56" spans="1:5" ht="15" customHeight="1" thickBot="1" x14ac:dyDescent="0.2">
      <c r="A56" s="62" t="s">
        <v>39</v>
      </c>
      <c r="B56" s="69"/>
      <c r="C56" s="63">
        <f>C57+C58+C59+C60+C61+C62+C63+C64+C65+C66+C67+C68+C69+C72+C73+C75+C74+C70+C71</f>
        <v>2497267</v>
      </c>
      <c r="D56" s="63">
        <v>0</v>
      </c>
      <c r="E56" s="63">
        <f>SUM(E57:E75)</f>
        <v>2497267</v>
      </c>
    </row>
    <row r="57" spans="1:5" ht="15" customHeight="1" x14ac:dyDescent="0.15">
      <c r="A57" s="51" t="s">
        <v>40</v>
      </c>
      <c r="B57" s="52"/>
      <c r="C57" s="53">
        <v>614000</v>
      </c>
      <c r="D57" s="53">
        <v>0</v>
      </c>
      <c r="E57" s="53">
        <f>C57</f>
        <v>614000</v>
      </c>
    </row>
    <row r="58" spans="1:5" ht="15" customHeight="1" x14ac:dyDescent="0.15">
      <c r="A58" s="46" t="s">
        <v>18</v>
      </c>
      <c r="B58" s="49"/>
      <c r="C58" s="48">
        <v>353920</v>
      </c>
      <c r="D58" s="48">
        <v>0</v>
      </c>
      <c r="E58" s="48">
        <f t="shared" ref="E58:E75" si="4">C58</f>
        <v>353920</v>
      </c>
    </row>
    <row r="59" spans="1:5" ht="15" customHeight="1" x14ac:dyDescent="0.15">
      <c r="A59" s="46" t="s">
        <v>19</v>
      </c>
      <c r="B59" s="49"/>
      <c r="C59" s="48">
        <v>62860</v>
      </c>
      <c r="D59" s="48">
        <v>0</v>
      </c>
      <c r="E59" s="48">
        <f t="shared" si="4"/>
        <v>62860</v>
      </c>
    </row>
    <row r="60" spans="1:5" ht="15" customHeight="1" x14ac:dyDescent="0.15">
      <c r="A60" s="46" t="s">
        <v>21</v>
      </c>
      <c r="B60" s="49"/>
      <c r="C60" s="48">
        <v>880</v>
      </c>
      <c r="D60" s="48">
        <v>0</v>
      </c>
      <c r="E60" s="48">
        <f t="shared" si="4"/>
        <v>880</v>
      </c>
    </row>
    <row r="61" spans="1:5" ht="15" customHeight="1" x14ac:dyDescent="0.15">
      <c r="A61" s="46" t="s">
        <v>79</v>
      </c>
      <c r="B61" s="49"/>
      <c r="C61" s="48">
        <v>3101</v>
      </c>
      <c r="D61" s="48">
        <v>0</v>
      </c>
      <c r="E61" s="48">
        <f t="shared" si="4"/>
        <v>3101</v>
      </c>
    </row>
    <row r="62" spans="1:5" ht="15" customHeight="1" x14ac:dyDescent="0.15">
      <c r="A62" s="46" t="s">
        <v>41</v>
      </c>
      <c r="B62" s="49"/>
      <c r="C62" s="48">
        <v>10815</v>
      </c>
      <c r="D62" s="48">
        <v>0</v>
      </c>
      <c r="E62" s="48">
        <f t="shared" si="4"/>
        <v>10815</v>
      </c>
    </row>
    <row r="63" spans="1:5" ht="15" customHeight="1" x14ac:dyDescent="0.15">
      <c r="A63" s="46" t="s">
        <v>22</v>
      </c>
      <c r="B63" s="49"/>
      <c r="C63" s="48">
        <v>0</v>
      </c>
      <c r="D63" s="48">
        <v>0</v>
      </c>
      <c r="E63" s="48">
        <f t="shared" si="4"/>
        <v>0</v>
      </c>
    </row>
    <row r="64" spans="1:5" ht="15" customHeight="1" x14ac:dyDescent="0.15">
      <c r="A64" s="46" t="s">
        <v>23</v>
      </c>
      <c r="B64" s="49"/>
      <c r="C64" s="48">
        <v>102905</v>
      </c>
      <c r="D64" s="48">
        <v>0</v>
      </c>
      <c r="E64" s="48">
        <f t="shared" si="4"/>
        <v>102905</v>
      </c>
    </row>
    <row r="65" spans="1:5" ht="15" customHeight="1" x14ac:dyDescent="0.15">
      <c r="A65" s="46" t="s">
        <v>25</v>
      </c>
      <c r="B65" s="49"/>
      <c r="C65" s="48">
        <v>2310</v>
      </c>
      <c r="D65" s="48">
        <v>0</v>
      </c>
      <c r="E65" s="48">
        <f t="shared" si="4"/>
        <v>2310</v>
      </c>
    </row>
    <row r="66" spans="1:5" ht="15" customHeight="1" x14ac:dyDescent="0.15">
      <c r="A66" s="46" t="s">
        <v>29</v>
      </c>
      <c r="B66" s="49"/>
      <c r="C66" s="48">
        <v>124734</v>
      </c>
      <c r="D66" s="48">
        <v>0</v>
      </c>
      <c r="E66" s="48">
        <f t="shared" si="4"/>
        <v>124734</v>
      </c>
    </row>
    <row r="67" spans="1:5" ht="15" customHeight="1" x14ac:dyDescent="0.15">
      <c r="A67" s="46" t="s">
        <v>30</v>
      </c>
      <c r="B67" s="49"/>
      <c r="C67" s="48">
        <v>244979</v>
      </c>
      <c r="D67" s="48">
        <v>0</v>
      </c>
      <c r="E67" s="48">
        <f t="shared" si="4"/>
        <v>244979</v>
      </c>
    </row>
    <row r="68" spans="1:5" ht="15" customHeight="1" x14ac:dyDescent="0.15">
      <c r="A68" s="46" t="s">
        <v>27</v>
      </c>
      <c r="B68" s="49"/>
      <c r="C68" s="48">
        <v>160380</v>
      </c>
      <c r="D68" s="48">
        <v>0</v>
      </c>
      <c r="E68" s="48">
        <f t="shared" si="4"/>
        <v>160380</v>
      </c>
    </row>
    <row r="69" spans="1:5" ht="15" customHeight="1" x14ac:dyDescent="0.15">
      <c r="A69" s="46" t="s">
        <v>31</v>
      </c>
      <c r="B69" s="49"/>
      <c r="C69" s="48">
        <v>29000</v>
      </c>
      <c r="D69" s="48">
        <v>0</v>
      </c>
      <c r="E69" s="48">
        <f t="shared" si="4"/>
        <v>29000</v>
      </c>
    </row>
    <row r="70" spans="1:5" ht="15" customHeight="1" x14ac:dyDescent="0.15">
      <c r="A70" s="46" t="s">
        <v>32</v>
      </c>
      <c r="B70" s="49"/>
      <c r="C70" s="48">
        <v>75200</v>
      </c>
      <c r="D70" s="48">
        <v>0</v>
      </c>
      <c r="E70" s="48">
        <f t="shared" si="4"/>
        <v>75200</v>
      </c>
    </row>
    <row r="71" spans="1:5" ht="15" customHeight="1" x14ac:dyDescent="0.15">
      <c r="A71" s="46" t="s">
        <v>33</v>
      </c>
      <c r="B71" s="49"/>
      <c r="C71" s="48">
        <v>158800</v>
      </c>
      <c r="D71" s="48">
        <v>0</v>
      </c>
      <c r="E71" s="48">
        <f>C71+D71</f>
        <v>158800</v>
      </c>
    </row>
    <row r="72" spans="1:5" ht="15" customHeight="1" x14ac:dyDescent="0.15">
      <c r="A72" s="46" t="s">
        <v>34</v>
      </c>
      <c r="B72" s="49"/>
      <c r="C72" s="48">
        <v>306400</v>
      </c>
      <c r="D72" s="48">
        <v>0</v>
      </c>
      <c r="E72" s="48">
        <f t="shared" si="4"/>
        <v>306400</v>
      </c>
    </row>
    <row r="73" spans="1:5" ht="15" customHeight="1" x14ac:dyDescent="0.15">
      <c r="A73" s="46" t="s">
        <v>36</v>
      </c>
      <c r="B73" s="49"/>
      <c r="C73" s="48">
        <v>188648</v>
      </c>
      <c r="D73" s="48">
        <v>0</v>
      </c>
      <c r="E73" s="48">
        <f t="shared" si="4"/>
        <v>188648</v>
      </c>
    </row>
    <row r="74" spans="1:5" ht="15" customHeight="1" x14ac:dyDescent="0.15">
      <c r="A74" s="46" t="s">
        <v>37</v>
      </c>
      <c r="B74" s="49"/>
      <c r="C74" s="48">
        <v>2750</v>
      </c>
      <c r="D74" s="48">
        <v>0</v>
      </c>
      <c r="E74" s="48">
        <f t="shared" si="4"/>
        <v>2750</v>
      </c>
    </row>
    <row r="75" spans="1:5" ht="15" customHeight="1" thickBot="1" x14ac:dyDescent="0.2">
      <c r="A75" s="56" t="s">
        <v>38</v>
      </c>
      <c r="B75" s="70"/>
      <c r="C75" s="57">
        <v>55585</v>
      </c>
      <c r="D75" s="57">
        <v>0</v>
      </c>
      <c r="E75" s="57">
        <f t="shared" si="4"/>
        <v>55585</v>
      </c>
    </row>
    <row r="76" spans="1:5" ht="15" customHeight="1" thickBot="1" x14ac:dyDescent="0.2">
      <c r="A76" s="62" t="s">
        <v>42</v>
      </c>
      <c r="B76" s="63">
        <f>B30</f>
        <v>46955535</v>
      </c>
      <c r="C76" s="63">
        <f>C56</f>
        <v>2497267</v>
      </c>
      <c r="D76" s="63">
        <f>D56</f>
        <v>0</v>
      </c>
      <c r="E76" s="63">
        <f>E30+E56</f>
        <v>49452802</v>
      </c>
    </row>
    <row r="77" spans="1:5" ht="15" customHeight="1" thickBot="1" x14ac:dyDescent="0.2">
      <c r="A77" s="62" t="s">
        <v>90</v>
      </c>
      <c r="B77" s="63">
        <f>B28-B76</f>
        <v>-224792</v>
      </c>
      <c r="C77" s="63">
        <f>C28-C76</f>
        <v>322516</v>
      </c>
      <c r="D77" s="63">
        <v>0</v>
      </c>
      <c r="E77" s="63">
        <f>E28-E76</f>
        <v>97724</v>
      </c>
    </row>
    <row r="78" spans="1:5" ht="15" customHeight="1" thickBot="1" x14ac:dyDescent="0.2">
      <c r="A78" s="62" t="s">
        <v>43</v>
      </c>
      <c r="B78" s="63">
        <v>0</v>
      </c>
      <c r="C78" s="63">
        <v>0</v>
      </c>
      <c r="D78" s="63">
        <v>0</v>
      </c>
      <c r="E78" s="63">
        <v>0</v>
      </c>
    </row>
    <row r="79" spans="1:5" ht="15" customHeight="1" thickBot="1" x14ac:dyDescent="0.2">
      <c r="A79" s="62" t="s">
        <v>44</v>
      </c>
      <c r="B79" s="63">
        <v>0</v>
      </c>
      <c r="C79" s="63">
        <v>0</v>
      </c>
      <c r="D79" s="63">
        <v>0</v>
      </c>
      <c r="E79" s="63">
        <v>0</v>
      </c>
    </row>
    <row r="80" spans="1:5" ht="15" customHeight="1" thickBot="1" x14ac:dyDescent="0.2">
      <c r="A80" s="62" t="s">
        <v>45</v>
      </c>
      <c r="B80" s="63">
        <v>0</v>
      </c>
      <c r="C80" s="63">
        <v>0</v>
      </c>
      <c r="D80" s="63">
        <v>0</v>
      </c>
      <c r="E80" s="63">
        <v>0</v>
      </c>
    </row>
    <row r="81" spans="1:5" ht="15" customHeight="1" thickBot="1" x14ac:dyDescent="0.2">
      <c r="A81" s="62" t="s">
        <v>46</v>
      </c>
      <c r="B81" s="63">
        <v>0</v>
      </c>
      <c r="C81" s="63">
        <v>0</v>
      </c>
      <c r="D81" s="63">
        <v>0</v>
      </c>
      <c r="E81" s="63">
        <v>0</v>
      </c>
    </row>
    <row r="82" spans="1:5" ht="15" customHeight="1" thickBot="1" x14ac:dyDescent="0.2">
      <c r="A82" s="62" t="s">
        <v>47</v>
      </c>
      <c r="B82" s="63">
        <f>B77</f>
        <v>-224792</v>
      </c>
      <c r="C82" s="63">
        <f t="shared" ref="C82:E82" si="5">C77</f>
        <v>322516</v>
      </c>
      <c r="D82" s="63">
        <f t="shared" si="5"/>
        <v>0</v>
      </c>
      <c r="E82" s="63">
        <f t="shared" si="5"/>
        <v>97724</v>
      </c>
    </row>
    <row r="83" spans="1:5" ht="15" customHeight="1" thickBot="1" x14ac:dyDescent="0.2">
      <c r="A83" s="62" t="s">
        <v>48</v>
      </c>
      <c r="B83" s="63"/>
      <c r="C83" s="63"/>
      <c r="D83" s="63"/>
      <c r="E83" s="63"/>
    </row>
    <row r="84" spans="1:5" ht="15" customHeight="1" thickBot="1" x14ac:dyDescent="0.2">
      <c r="A84" s="62" t="s">
        <v>69</v>
      </c>
      <c r="B84" s="63"/>
      <c r="C84" s="63"/>
      <c r="D84" s="63"/>
      <c r="E84" s="63"/>
    </row>
    <row r="85" spans="1:5" ht="15" customHeight="1" thickBot="1" x14ac:dyDescent="0.2">
      <c r="A85" s="62" t="s">
        <v>103</v>
      </c>
      <c r="B85" s="63">
        <v>0</v>
      </c>
      <c r="C85" s="63">
        <v>0</v>
      </c>
      <c r="D85" s="63">
        <v>0</v>
      </c>
      <c r="E85" s="63">
        <f t="shared" ref="E85" si="6">B85+C85</f>
        <v>0</v>
      </c>
    </row>
    <row r="86" spans="1:5" ht="15" customHeight="1" thickBot="1" x14ac:dyDescent="0.2">
      <c r="A86" s="62" t="s">
        <v>49</v>
      </c>
      <c r="B86" s="63"/>
      <c r="C86" s="63"/>
      <c r="D86" s="63"/>
      <c r="E86" s="63"/>
    </row>
    <row r="87" spans="1:5" ht="15" customHeight="1" thickBot="1" x14ac:dyDescent="0.2">
      <c r="A87" s="62" t="s">
        <v>98</v>
      </c>
      <c r="B87" s="63">
        <f>B88</f>
        <v>344000</v>
      </c>
      <c r="C87" s="63">
        <v>0</v>
      </c>
      <c r="D87" s="63">
        <v>0</v>
      </c>
      <c r="E87" s="63">
        <f t="shared" ref="E87" si="7">B87+C87</f>
        <v>344000</v>
      </c>
    </row>
    <row r="88" spans="1:5" ht="15" customHeight="1" thickBot="1" x14ac:dyDescent="0.2">
      <c r="A88" s="62" t="s">
        <v>99</v>
      </c>
      <c r="B88" s="63">
        <v>344000</v>
      </c>
      <c r="C88" s="63">
        <v>0</v>
      </c>
      <c r="D88" s="63">
        <v>0</v>
      </c>
      <c r="E88" s="63">
        <f t="shared" ref="E88" si="8">B88+C88</f>
        <v>344000</v>
      </c>
    </row>
    <row r="89" spans="1:5" ht="15" customHeight="1" thickBot="1" x14ac:dyDescent="0.2">
      <c r="A89" s="62" t="s">
        <v>104</v>
      </c>
      <c r="B89" s="63">
        <v>-344000</v>
      </c>
      <c r="C89" s="63">
        <v>0</v>
      </c>
      <c r="D89" s="63"/>
      <c r="E89" s="63"/>
    </row>
    <row r="90" spans="1:5" ht="15" customHeight="1" thickBot="1" x14ac:dyDescent="0.2">
      <c r="A90" s="62" t="s">
        <v>50</v>
      </c>
      <c r="B90" s="63">
        <f>B84-B87</f>
        <v>-344000</v>
      </c>
      <c r="C90" s="63">
        <f>C84+C87</f>
        <v>0</v>
      </c>
      <c r="D90" s="63">
        <v>0</v>
      </c>
      <c r="E90" s="63">
        <f>B90+C90</f>
        <v>-344000</v>
      </c>
    </row>
    <row r="91" spans="1:5" ht="15" customHeight="1" thickBot="1" x14ac:dyDescent="0.2">
      <c r="A91" s="62" t="s">
        <v>51</v>
      </c>
      <c r="B91" s="63">
        <f>B82+B90</f>
        <v>-568792</v>
      </c>
      <c r="C91" s="63">
        <f>C82+C90</f>
        <v>322516</v>
      </c>
      <c r="D91" s="63">
        <f>D82</f>
        <v>0</v>
      </c>
      <c r="E91" s="63">
        <f>B91+C91</f>
        <v>-246276</v>
      </c>
    </row>
    <row r="92" spans="1:5" ht="15" customHeight="1" thickBot="1" x14ac:dyDescent="0.2">
      <c r="A92" s="62" t="s">
        <v>52</v>
      </c>
      <c r="B92" s="63">
        <v>18422011</v>
      </c>
      <c r="C92" s="63">
        <v>719410</v>
      </c>
      <c r="D92" s="63">
        <v>0</v>
      </c>
      <c r="E92" s="63">
        <f t="shared" ref="E92:E94" si="9">B92+C92</f>
        <v>19141421</v>
      </c>
    </row>
    <row r="93" spans="1:5" ht="15" customHeight="1" thickBot="1" x14ac:dyDescent="0.2">
      <c r="A93" s="62" t="s">
        <v>53</v>
      </c>
      <c r="B93" s="63">
        <f>B91+B92</f>
        <v>17853219</v>
      </c>
      <c r="C93" s="63">
        <f>C91+C92</f>
        <v>1041926</v>
      </c>
      <c r="D93" s="63">
        <v>0</v>
      </c>
      <c r="E93" s="63">
        <f t="shared" si="9"/>
        <v>18895145</v>
      </c>
    </row>
    <row r="94" spans="1:5" ht="15" customHeight="1" thickBot="1" x14ac:dyDescent="0.2">
      <c r="A94" s="62" t="s">
        <v>54</v>
      </c>
      <c r="B94" s="63">
        <f>B93</f>
        <v>17853219</v>
      </c>
      <c r="C94" s="63">
        <f>C93</f>
        <v>1041926</v>
      </c>
      <c r="D94" s="63">
        <v>0</v>
      </c>
      <c r="E94" s="63">
        <f t="shared" si="9"/>
        <v>18895145</v>
      </c>
    </row>
    <row r="95" spans="1:5" ht="15" customHeight="1" x14ac:dyDescent="0.15"/>
  </sheetData>
  <mergeCells count="6">
    <mergeCell ref="A2:E2"/>
    <mergeCell ref="A3:E3"/>
    <mergeCell ref="A5:A7"/>
    <mergeCell ref="C5:C7"/>
    <mergeCell ref="D5:D7"/>
    <mergeCell ref="E5:E7"/>
  </mergeCells>
  <phoneticPr fontId="18"/>
  <pageMargins left="0.59055118110236227" right="0.39370078740157483" top="0.74803149606299213" bottom="0.74803149606299213" header="0.31496062992125984" footer="0.31496062992125984"/>
  <pageSetup paperSize="9" scale="93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令和7年度正味財産増減計算書</vt:lpstr>
      <vt:lpstr>令和7年度正味財産増減内訳表</vt:lpstr>
      <vt:lpstr>令和7年度正味財産増減計算書!Print_Titles</vt:lpstr>
      <vt:lpstr>令和7年度正味財産増減内訳表!Print_Titles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SILVER2</dc:creator>
  <cp:lastModifiedBy>a80</cp:lastModifiedBy>
  <cp:lastPrinted>2026-04-21T05:41:23Z</cp:lastPrinted>
  <dcterms:created xsi:type="dcterms:W3CDTF">2013-04-18T00:51:02Z</dcterms:created>
  <dcterms:modified xsi:type="dcterms:W3CDTF">2026-04-21T05:41:44Z</dcterms:modified>
</cp:coreProperties>
</file>