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R5総会資料\"/>
    </mc:Choice>
  </mc:AlternateContent>
  <xr:revisionPtr revIDLastSave="0" documentId="13_ncr:1_{E5484E19-17B6-44AB-B6CD-71A72C3BB7C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計算式　請負委任" sheetId="1" r:id="rId1"/>
    <sheet name="派遣事業実績明朝" sheetId="5" r:id="rId2"/>
    <sheet name="使わない" sheetId="4" r:id="rId3"/>
    <sheet name="Sheet2" sheetId="2" r:id="rId4"/>
    <sheet name="Sheet3" sheetId="3" r:id="rId5"/>
  </sheets>
  <calcPr calcId="191029"/>
</workbook>
</file>

<file path=xl/calcChain.xml><?xml version="1.0" encoding="utf-8"?>
<calcChain xmlns="http://schemas.openxmlformats.org/spreadsheetml/2006/main">
  <c r="O15" i="5" l="1"/>
  <c r="K19" i="1"/>
  <c r="L19" i="1"/>
  <c r="J19" i="1"/>
  <c r="C17" i="5" l="1"/>
  <c r="D17" i="5"/>
  <c r="N18" i="5" s="1"/>
  <c r="K19" i="5"/>
  <c r="L19" i="5"/>
  <c r="J19" i="5"/>
  <c r="K20" i="5"/>
  <c r="L20" i="5"/>
  <c r="J20" i="5"/>
  <c r="B17" i="5"/>
  <c r="L18" i="5" s="1"/>
  <c r="O16" i="5"/>
  <c r="O14" i="5"/>
  <c r="O13" i="5"/>
  <c r="O12" i="5"/>
  <c r="O11" i="5"/>
  <c r="O10" i="5"/>
  <c r="O9" i="5"/>
  <c r="O8" i="5"/>
  <c r="O7" i="5"/>
  <c r="O6" i="5"/>
  <c r="O5" i="5"/>
  <c r="N20" i="5" l="1"/>
  <c r="N19" i="5"/>
  <c r="E17" i="5"/>
  <c r="O18" i="5" s="1"/>
  <c r="M18" i="5"/>
  <c r="J6" i="5"/>
  <c r="S6" i="5" s="1"/>
  <c r="J7" i="5"/>
  <c r="S7" i="5" s="1"/>
  <c r="J8" i="5"/>
  <c r="S8" i="5" s="1"/>
  <c r="J9" i="5"/>
  <c r="S9" i="5" s="1"/>
  <c r="J10" i="5"/>
  <c r="S10" i="5" s="1"/>
  <c r="J11" i="5"/>
  <c r="S11" i="5" s="1"/>
  <c r="J12" i="5"/>
  <c r="S12" i="5" s="1"/>
  <c r="J13" i="5"/>
  <c r="S13" i="5" s="1"/>
  <c r="J14" i="5"/>
  <c r="S14" i="5" s="1"/>
  <c r="J15" i="5"/>
  <c r="S15" i="5" s="1"/>
  <c r="J16" i="5"/>
  <c r="S16" i="5" s="1"/>
  <c r="J5" i="5"/>
  <c r="S5" i="5" s="1"/>
  <c r="F17" i="5"/>
  <c r="P18" i="5" s="1"/>
  <c r="E6" i="5"/>
  <c r="E7" i="5"/>
  <c r="E8" i="5"/>
  <c r="E9" i="5"/>
  <c r="E10" i="5"/>
  <c r="E11" i="5"/>
  <c r="E12" i="5"/>
  <c r="E13" i="5"/>
  <c r="E14" i="5"/>
  <c r="E15" i="5"/>
  <c r="E16" i="5"/>
  <c r="E5" i="5"/>
  <c r="P17" i="5"/>
  <c r="A17" i="1"/>
  <c r="K18" i="1" s="1"/>
  <c r="B17" i="1"/>
  <c r="L18" i="1" s="1"/>
  <c r="F13" i="1"/>
  <c r="F14" i="1"/>
  <c r="F15" i="1"/>
  <c r="F16" i="1"/>
  <c r="F12" i="1"/>
  <c r="F11" i="1"/>
  <c r="F10" i="1"/>
  <c r="F9" i="1"/>
  <c r="F8" i="1"/>
  <c r="F7" i="1"/>
  <c r="F6" i="1"/>
  <c r="F5" i="1"/>
  <c r="E17" i="1"/>
  <c r="O18" i="1" s="1"/>
  <c r="D17" i="1"/>
  <c r="N18" i="1" s="1"/>
  <c r="C17" i="1"/>
  <c r="M18" i="1" s="1"/>
  <c r="P20" i="1"/>
  <c r="H17" i="1"/>
  <c r="I17" i="1"/>
  <c r="K17" i="1"/>
  <c r="L17" i="1"/>
  <c r="P6" i="1"/>
  <c r="P7" i="1"/>
  <c r="P8" i="1"/>
  <c r="P9" i="1"/>
  <c r="P10" i="1"/>
  <c r="P11" i="1"/>
  <c r="P12" i="1"/>
  <c r="P13" i="1"/>
  <c r="P14" i="1"/>
  <c r="P15" i="1"/>
  <c r="P16" i="1"/>
  <c r="P5" i="1"/>
  <c r="P17" i="4"/>
  <c r="O17" i="4"/>
  <c r="N17" i="4"/>
  <c r="M17" i="4"/>
  <c r="L17" i="4"/>
  <c r="O17" i="5"/>
  <c r="N17" i="5"/>
  <c r="M17" i="5"/>
  <c r="L17" i="5"/>
  <c r="O17" i="1"/>
  <c r="O19" i="1" s="1"/>
  <c r="N17" i="1"/>
  <c r="N19" i="1" s="1"/>
  <c r="M17" i="1"/>
  <c r="M19" i="1" s="1"/>
  <c r="P20" i="5" l="1"/>
  <c r="P19" i="5"/>
  <c r="O20" i="5"/>
  <c r="O19" i="5"/>
  <c r="M19" i="5"/>
  <c r="M20" i="5"/>
  <c r="F17" i="1"/>
  <c r="P18" i="1"/>
  <c r="P17" i="1"/>
  <c r="P19" i="1" s="1"/>
</calcChain>
</file>

<file path=xl/sharedStrings.xml><?xml version="1.0" encoding="utf-8"?>
<sst xmlns="http://schemas.openxmlformats.org/spreadsheetml/2006/main" count="345" uniqueCount="166">
  <si>
    <t>（請負・委任）事     業     実     績     報　　告　　書</t>
  </si>
  <si>
    <t>令　　　和　　　２　　　　年　         度</t>
  </si>
  <si>
    <t>令　　　和　　　３　　　年　         度</t>
  </si>
  <si>
    <t>受  託</t>
  </si>
  <si>
    <t>就   業</t>
  </si>
  <si>
    <t>月</t>
  </si>
  <si>
    <t>当月末会員状況</t>
  </si>
  <si>
    <t>就業率</t>
  </si>
  <si>
    <t>件  数</t>
  </si>
  <si>
    <t>延人数</t>
  </si>
  <si>
    <t>配分金</t>
  </si>
  <si>
    <t>事務費</t>
  </si>
  <si>
    <t>材料費等</t>
  </si>
  <si>
    <t>合計金額</t>
  </si>
  <si>
    <t>別</t>
  </si>
  <si>
    <t>入会者</t>
  </si>
  <si>
    <t>退会者</t>
  </si>
  <si>
    <t>会員数</t>
  </si>
  <si>
    <t>公民比</t>
  </si>
  <si>
    <t>実人員</t>
  </si>
  <si>
    <t>（％）</t>
  </si>
  <si>
    <t>27:73</t>
  </si>
  <si>
    <t>32:68</t>
  </si>
  <si>
    <t>53:47</t>
  </si>
  <si>
    <t>47:53</t>
  </si>
  <si>
    <t>50:50</t>
  </si>
  <si>
    <t>54:46</t>
  </si>
  <si>
    <t>45:55</t>
  </si>
  <si>
    <t>46:54</t>
  </si>
  <si>
    <t>計</t>
  </si>
  <si>
    <t>前年同期</t>
  </si>
  <si>
    <t>48:52</t>
  </si>
  <si>
    <t>対前年比(%)</t>
  </si>
  <si>
    <t>対前年増減</t>
  </si>
  <si>
    <t>（派遣）事     業     実     績     報　　告　　書</t>
  </si>
  <si>
    <r>
      <t>　　　　　契　約　金　額　　</t>
    </r>
    <r>
      <rPr>
        <b/>
        <sz val="9"/>
        <rFont val="ＭＳ Ｐ明朝"/>
        <family val="1"/>
        <charset val="128"/>
      </rPr>
      <t>　（単価：円）</t>
    </r>
  </si>
  <si>
    <t>会員数（人）</t>
  </si>
  <si>
    <r>
      <t>　　契　　約　　金　　額　　</t>
    </r>
    <r>
      <rPr>
        <b/>
        <sz val="9"/>
        <rFont val="ＭＳ Ｐ明朝"/>
        <family val="1"/>
        <charset val="128"/>
      </rPr>
      <t>（単価：円）</t>
    </r>
  </si>
  <si>
    <t>賃　金</t>
  </si>
  <si>
    <t>手数料等</t>
  </si>
  <si>
    <t>拠点手数料</t>
  </si>
  <si>
    <t>男</t>
  </si>
  <si>
    <t>女</t>
  </si>
  <si>
    <t>合計</t>
  </si>
  <si>
    <t>有給</t>
  </si>
  <si>
    <t>0</t>
  </si>
  <si>
    <t>25,991</t>
  </si>
  <si>
    <t>3,712</t>
  </si>
  <si>
    <t>45,069</t>
  </si>
  <si>
    <t>40,944</t>
  </si>
  <si>
    <t>35,585</t>
  </si>
  <si>
    <t>20,472</t>
  </si>
  <si>
    <t>15,354</t>
  </si>
  <si>
    <t>39,665</t>
  </si>
  <si>
    <t>226,792</t>
  </si>
  <si>
    <t>　</t>
  </si>
  <si>
    <r>
      <rPr>
        <sz val="11"/>
        <rFont val="ＭＳ Ｐゴシック"/>
        <family val="3"/>
        <charset val="128"/>
      </rPr>
      <t>＊</t>
    </r>
    <r>
      <rPr>
        <sz val="10"/>
        <rFont val="ＭＳ Ｐゴシック"/>
        <family val="3"/>
        <charset val="128"/>
      </rPr>
      <t>拠点手数料は、就業会員有給休暇取得の負担分226,792円が除かれた金額である。</t>
    </r>
  </si>
  <si>
    <t>職　　　群　　　別　　　実　　　績　　　比　　　較　　　表</t>
  </si>
  <si>
    <t>４　月　～　１　０　月</t>
  </si>
  <si>
    <t>１　１　　月</t>
  </si>
  <si>
    <t>４　月　～　１　１　月</t>
  </si>
  <si>
    <t>１８年度</t>
  </si>
  <si>
    <t>１９年度</t>
  </si>
  <si>
    <t>対前年比</t>
  </si>
  <si>
    <t>増減額</t>
  </si>
  <si>
    <t>運転等</t>
  </si>
  <si>
    <t>▲1,054,391</t>
  </si>
  <si>
    <t>▲46,315</t>
  </si>
  <si>
    <t>▲1,100,706</t>
  </si>
  <si>
    <t>保守点検</t>
  </si>
  <si>
    <t>▲130,928</t>
  </si>
  <si>
    <t>▲127,904</t>
  </si>
  <si>
    <t>大工</t>
  </si>
  <si>
    <t>▲562,468</t>
  </si>
  <si>
    <t>▲149,582</t>
  </si>
  <si>
    <t>塗装</t>
  </si>
  <si>
    <t>左官等</t>
  </si>
  <si>
    <t>－</t>
  </si>
  <si>
    <t>▲61,376</t>
  </si>
  <si>
    <t>▲83,110</t>
  </si>
  <si>
    <t>▲144,486</t>
  </si>
  <si>
    <t>内装</t>
  </si>
  <si>
    <t>表具</t>
  </si>
  <si>
    <t>植木</t>
  </si>
  <si>
    <t>他技能</t>
  </si>
  <si>
    <t>▲75,181</t>
  </si>
  <si>
    <t>▲1,157</t>
  </si>
  <si>
    <t>▲76,338</t>
  </si>
  <si>
    <t>食品加工</t>
  </si>
  <si>
    <t>▲1,025,470</t>
  </si>
  <si>
    <t>▲132,035</t>
  </si>
  <si>
    <t>▲1,157,505</t>
  </si>
  <si>
    <t>他事務</t>
  </si>
  <si>
    <t>▲71,175</t>
  </si>
  <si>
    <t>宛名</t>
  </si>
  <si>
    <t>▲139,565</t>
  </si>
  <si>
    <t>▲52,940</t>
  </si>
  <si>
    <t>▲192,505</t>
  </si>
  <si>
    <t>筆耕</t>
  </si>
  <si>
    <t>▲163,480</t>
  </si>
  <si>
    <t>▲4,985</t>
  </si>
  <si>
    <t>▲168,465</t>
  </si>
  <si>
    <t>賞状</t>
  </si>
  <si>
    <t>▲17,360</t>
  </si>
  <si>
    <t>▲2,160</t>
  </si>
  <si>
    <t>▲19,520</t>
  </si>
  <si>
    <t>調査事務</t>
  </si>
  <si>
    <t>他調査</t>
  </si>
  <si>
    <t>建物管理</t>
  </si>
  <si>
    <t>▲876,635</t>
  </si>
  <si>
    <t>▲195,394</t>
  </si>
  <si>
    <t>▲1,072,029</t>
  </si>
  <si>
    <t>駐車場管</t>
  </si>
  <si>
    <t>▲55,322</t>
  </si>
  <si>
    <t>▲52,082</t>
  </si>
  <si>
    <t>配達</t>
  </si>
  <si>
    <t>外交</t>
  </si>
  <si>
    <t>▲252,900</t>
  </si>
  <si>
    <t>他外務</t>
  </si>
  <si>
    <t>▲21,000</t>
  </si>
  <si>
    <t>屋外清掃</t>
  </si>
  <si>
    <t>▲118,835</t>
  </si>
  <si>
    <t>▲1,717</t>
  </si>
  <si>
    <t>▲120,552</t>
  </si>
  <si>
    <t>除草</t>
  </si>
  <si>
    <t>▲121,270</t>
  </si>
  <si>
    <t>土木作業</t>
  </si>
  <si>
    <t>▲56,390</t>
  </si>
  <si>
    <t>荷造・運搬</t>
  </si>
  <si>
    <t>▲30,000</t>
  </si>
  <si>
    <t>▲7,570</t>
  </si>
  <si>
    <t>屋外軽作業</t>
  </si>
  <si>
    <t>▲222,685</t>
  </si>
  <si>
    <t>▲210,775</t>
  </si>
  <si>
    <t>他屋外作業</t>
  </si>
  <si>
    <t>▲58,806</t>
  </si>
  <si>
    <t>屋内清掃</t>
  </si>
  <si>
    <t>包装・梱包</t>
  </si>
  <si>
    <t>内職作業</t>
  </si>
  <si>
    <t>調理・食品</t>
  </si>
  <si>
    <t>他屋内</t>
  </si>
  <si>
    <t>▲346,418</t>
  </si>
  <si>
    <t>障害者サ</t>
  </si>
  <si>
    <t>病弱者サ</t>
  </si>
  <si>
    <t>児童サ</t>
  </si>
  <si>
    <t>▲43,250</t>
  </si>
  <si>
    <t>▲3,030</t>
  </si>
  <si>
    <t>▲46,280</t>
  </si>
  <si>
    <t>家事援助</t>
  </si>
  <si>
    <t>育児支援</t>
  </si>
  <si>
    <t>介護保険</t>
  </si>
  <si>
    <t>軽度等</t>
  </si>
  <si>
    <t>▲100,290</t>
  </si>
  <si>
    <t>▲66,480</t>
  </si>
  <si>
    <t>▲166,770</t>
  </si>
  <si>
    <t>接待</t>
  </si>
  <si>
    <r>
      <t>　　　　　契　約　金　額　　</t>
    </r>
    <r>
      <rPr>
        <b/>
        <sz val="9"/>
        <rFont val="ＭＳ Ｐゴシック"/>
        <family val="3"/>
        <charset val="128"/>
      </rPr>
      <t>　（円）</t>
    </r>
    <phoneticPr fontId="25"/>
  </si>
  <si>
    <r>
      <t>　　契　　約　　金　　額　　</t>
    </r>
    <r>
      <rPr>
        <b/>
        <sz val="9"/>
        <rFont val="ＭＳ Ｐゴシック"/>
        <family val="3"/>
        <charset val="128"/>
      </rPr>
      <t>（円）</t>
    </r>
    <phoneticPr fontId="25"/>
  </si>
  <si>
    <r>
      <t>　　　　　事　　業　　収　　入　　</t>
    </r>
    <r>
      <rPr>
        <b/>
        <sz val="9"/>
        <rFont val="ＭＳ Ｐゴシック"/>
        <family val="3"/>
        <charset val="128"/>
      </rPr>
      <t>　（円）</t>
    </r>
    <phoneticPr fontId="24"/>
  </si>
  <si>
    <r>
      <t>　　事         業         収         入　　</t>
    </r>
    <r>
      <rPr>
        <b/>
        <sz val="9"/>
        <rFont val="ＭＳ Ｐゴシック"/>
        <family val="3"/>
        <charset val="128"/>
      </rPr>
      <t>（円）</t>
    </r>
    <phoneticPr fontId="24"/>
  </si>
  <si>
    <t>令　　　和　　　３　　　　年　         度</t>
    <phoneticPr fontId="24"/>
  </si>
  <si>
    <t>令　　　和　　　４　　　年　         度</t>
    <phoneticPr fontId="24"/>
  </si>
  <si>
    <t>令　　　和　　　3　　　　年　         度</t>
    <phoneticPr fontId="25"/>
  </si>
  <si>
    <t>令　　　和　　　4　　　年　         度</t>
    <phoneticPr fontId="25"/>
  </si>
  <si>
    <t>-</t>
    <phoneticPr fontId="25"/>
  </si>
  <si>
    <t>-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</si>
</sst>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_);[Red]\(#,##0.0\)"/>
    <numFmt numFmtId="177" formatCode="#,##0.0_ "/>
    <numFmt numFmtId="178" formatCode="#,##0_);[Red]\(#,##0\)"/>
    <numFmt numFmtId="179" formatCode="0.0_ "/>
    <numFmt numFmtId="180" formatCode="#,##0_ "/>
    <numFmt numFmtId="181" formatCode="0.0_);[Red]\(0.0\)"/>
  </numFmts>
  <fonts count="31" x14ac:knownFonts="1">
    <font>
      <sz val="11"/>
      <name val="ＭＳ Ｐゴシック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9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8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1"/>
      <name val="ＭＳ Ｐゴシック"/>
      <family val="3"/>
      <charset val="128"/>
    </font>
    <font>
      <b/>
      <sz val="10"/>
      <color rgb="FF00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 diagonalDown="1">
      <left style="medium">
        <color auto="1"/>
      </left>
      <right/>
      <top style="medium">
        <color auto="1"/>
      </top>
      <bottom style="thin">
        <color auto="1"/>
      </bottom>
      <diagonal style="hair">
        <color auto="1"/>
      </diagonal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/>
      <top style="thin">
        <color auto="1"/>
      </top>
      <bottom style="thin">
        <color auto="1"/>
      </bottom>
      <diagonal style="hair">
        <color auto="1"/>
      </diagonal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 style="hair">
        <color auto="1"/>
      </diagonal>
    </border>
    <border diagonalDown="1"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hair">
        <color auto="1"/>
      </diagonal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80" fontId="1" fillId="0" borderId="10" xfId="0" applyNumberFormat="1" applyFont="1" applyBorder="1">
      <alignment vertical="center"/>
    </xf>
    <xf numFmtId="180" fontId="1" fillId="0" borderId="11" xfId="0" applyNumberFormat="1" applyFont="1" applyBorder="1">
      <alignment vertical="center"/>
    </xf>
    <xf numFmtId="177" fontId="1" fillId="0" borderId="11" xfId="0" applyNumberFormat="1" applyFont="1" applyBorder="1">
      <alignment vertical="center"/>
    </xf>
    <xf numFmtId="180" fontId="1" fillId="0" borderId="12" xfId="0" applyNumberFormat="1" applyFont="1" applyBorder="1" applyAlignment="1">
      <alignment horizontal="right" vertical="center"/>
    </xf>
    <xf numFmtId="180" fontId="1" fillId="0" borderId="13" xfId="0" applyNumberFormat="1" applyFont="1" applyBorder="1">
      <alignment vertical="center"/>
    </xf>
    <xf numFmtId="180" fontId="1" fillId="0" borderId="14" xfId="0" applyNumberFormat="1" applyFont="1" applyBorder="1">
      <alignment vertical="center"/>
    </xf>
    <xf numFmtId="177" fontId="1" fillId="0" borderId="14" xfId="0" applyNumberFormat="1" applyFont="1" applyBorder="1">
      <alignment vertical="center"/>
    </xf>
    <xf numFmtId="180" fontId="1" fillId="0" borderId="15" xfId="0" applyNumberFormat="1" applyFont="1" applyBorder="1" applyAlignment="1">
      <alignment horizontal="right" vertical="center"/>
    </xf>
    <xf numFmtId="180" fontId="1" fillId="0" borderId="16" xfId="0" applyNumberFormat="1" applyFont="1" applyBorder="1" applyAlignment="1">
      <alignment horizontal="right" vertical="center"/>
    </xf>
    <xf numFmtId="180" fontId="1" fillId="0" borderId="14" xfId="0" applyNumberFormat="1" applyFont="1" applyBorder="1" applyAlignment="1">
      <alignment horizontal="right" vertical="center"/>
    </xf>
    <xf numFmtId="177" fontId="1" fillId="0" borderId="14" xfId="0" applyNumberFormat="1" applyFont="1" applyBorder="1" applyAlignment="1">
      <alignment horizontal="right" vertical="center"/>
    </xf>
    <xf numFmtId="0" fontId="1" fillId="0" borderId="17" xfId="0" applyFont="1" applyBorder="1" applyAlignment="1">
      <alignment horizontal="center" vertical="center"/>
    </xf>
    <xf numFmtId="180" fontId="1" fillId="0" borderId="18" xfId="0" applyNumberFormat="1" applyFont="1" applyBorder="1">
      <alignment vertical="center"/>
    </xf>
    <xf numFmtId="180" fontId="1" fillId="0" borderId="19" xfId="0" applyNumberFormat="1" applyFont="1" applyBorder="1">
      <alignment vertical="center"/>
    </xf>
    <xf numFmtId="177" fontId="1" fillId="0" borderId="19" xfId="0" applyNumberFormat="1" applyFont="1" applyBorder="1" applyAlignment="1">
      <alignment horizontal="right" vertical="center"/>
    </xf>
    <xf numFmtId="180" fontId="1" fillId="0" borderId="20" xfId="0" applyNumberFormat="1" applyFont="1" applyBorder="1" applyAlignment="1">
      <alignment horizontal="right" vertical="center"/>
    </xf>
    <xf numFmtId="180" fontId="1" fillId="0" borderId="6" xfId="0" applyNumberFormat="1" applyFont="1" applyBorder="1">
      <alignment vertical="center"/>
    </xf>
    <xf numFmtId="180" fontId="1" fillId="0" borderId="7" xfId="0" applyNumberFormat="1" applyFont="1" applyBorder="1">
      <alignment vertical="center"/>
    </xf>
    <xf numFmtId="177" fontId="1" fillId="0" borderId="7" xfId="0" applyNumberFormat="1" applyFont="1" applyBorder="1">
      <alignment vertical="center"/>
    </xf>
    <xf numFmtId="180" fontId="1" fillId="0" borderId="8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4" fillId="0" borderId="14" xfId="0" applyFont="1" applyBorder="1">
      <alignment vertical="center"/>
    </xf>
    <xf numFmtId="0" fontId="1" fillId="0" borderId="31" xfId="0" applyFont="1" applyBorder="1" applyAlignment="1">
      <alignment horizontal="center" vertical="center"/>
    </xf>
    <xf numFmtId="0" fontId="5" fillId="0" borderId="27" xfId="0" applyFont="1" applyBorder="1">
      <alignment vertical="center"/>
    </xf>
    <xf numFmtId="0" fontId="5" fillId="0" borderId="32" xfId="0" applyFont="1" applyBorder="1">
      <alignment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>
      <alignment vertical="center"/>
    </xf>
    <xf numFmtId="0" fontId="5" fillId="0" borderId="11" xfId="0" applyFont="1" applyBorder="1">
      <alignment vertical="center"/>
    </xf>
    <xf numFmtId="3" fontId="1" fillId="0" borderId="14" xfId="0" applyNumberFormat="1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7" fillId="0" borderId="14" xfId="0" applyFont="1" applyBorder="1">
      <alignment vertical="center"/>
    </xf>
    <xf numFmtId="3" fontId="7" fillId="0" borderId="14" xfId="0" applyNumberFormat="1" applyFont="1" applyBorder="1">
      <alignment vertical="center"/>
    </xf>
    <xf numFmtId="3" fontId="7" fillId="0" borderId="31" xfId="0" applyNumberFormat="1" applyFont="1" applyBorder="1">
      <alignment vertical="center"/>
    </xf>
    <xf numFmtId="3" fontId="5" fillId="0" borderId="23" xfId="0" applyNumberFormat="1" applyFont="1" applyBorder="1">
      <alignment vertical="center"/>
    </xf>
    <xf numFmtId="178" fontId="7" fillId="0" borderId="14" xfId="0" applyNumberFormat="1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3" fontId="5" fillId="0" borderId="24" xfId="0" applyNumberFormat="1" applyFont="1" applyBorder="1">
      <alignment vertical="center"/>
    </xf>
    <xf numFmtId="0" fontId="8" fillId="0" borderId="28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80" fontId="5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180" fontId="7" fillId="0" borderId="0" xfId="0" applyNumberFormat="1" applyFont="1">
      <alignment vertical="center"/>
    </xf>
    <xf numFmtId="3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5" fillId="0" borderId="27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181" fontId="7" fillId="0" borderId="14" xfId="0" applyNumberFormat="1" applyFont="1" applyBorder="1">
      <alignment vertical="center"/>
    </xf>
    <xf numFmtId="181" fontId="7" fillId="0" borderId="31" xfId="0" applyNumberFormat="1" applyFont="1" applyBorder="1">
      <alignment vertical="center"/>
    </xf>
    <xf numFmtId="181" fontId="5" fillId="0" borderId="35" xfId="0" applyNumberFormat="1" applyFont="1" applyBorder="1">
      <alignment vertical="center"/>
    </xf>
    <xf numFmtId="180" fontId="7" fillId="0" borderId="14" xfId="0" applyNumberFormat="1" applyFont="1" applyBorder="1">
      <alignment vertical="center"/>
    </xf>
    <xf numFmtId="180" fontId="7" fillId="0" borderId="14" xfId="0" applyNumberFormat="1" applyFont="1" applyBorder="1" applyAlignment="1">
      <alignment horizontal="right" vertical="center"/>
    </xf>
    <xf numFmtId="180" fontId="7" fillId="0" borderId="31" xfId="0" applyNumberFormat="1" applyFont="1" applyBorder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49" fontId="7" fillId="0" borderId="30" xfId="0" applyNumberFormat="1" applyFont="1" applyBorder="1" applyAlignment="1">
      <alignment horizontal="center" vertical="center"/>
    </xf>
    <xf numFmtId="176" fontId="7" fillId="0" borderId="14" xfId="0" applyNumberFormat="1" applyFont="1" applyBorder="1">
      <alignment vertical="center"/>
    </xf>
    <xf numFmtId="49" fontId="11" fillId="0" borderId="30" xfId="0" applyNumberFormat="1" applyFont="1" applyBorder="1" applyAlignment="1">
      <alignment horizontal="center" vertical="center"/>
    </xf>
    <xf numFmtId="180" fontId="7" fillId="0" borderId="30" xfId="0" applyNumberFormat="1" applyFont="1" applyBorder="1" applyAlignment="1">
      <alignment horizontal="right" vertical="center"/>
    </xf>
    <xf numFmtId="179" fontId="7" fillId="0" borderId="14" xfId="0" applyNumberFormat="1" applyFont="1" applyBorder="1">
      <alignment vertical="center"/>
    </xf>
    <xf numFmtId="0" fontId="12" fillId="0" borderId="0" xfId="0" applyFont="1">
      <alignment vertical="center"/>
    </xf>
    <xf numFmtId="0" fontId="15" fillId="0" borderId="14" xfId="0" applyFont="1" applyBorder="1">
      <alignment vertical="center"/>
    </xf>
    <xf numFmtId="0" fontId="14" fillId="0" borderId="31" xfId="0" applyFont="1" applyBorder="1" applyAlignment="1">
      <alignment horizontal="center" vertical="center"/>
    </xf>
    <xf numFmtId="0" fontId="16" fillId="0" borderId="27" xfId="0" applyFont="1" applyBorder="1">
      <alignment vertical="center"/>
    </xf>
    <xf numFmtId="0" fontId="16" fillId="0" borderId="32" xfId="0" applyFont="1" applyBorder="1">
      <alignment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>
      <alignment vertical="center"/>
    </xf>
    <xf numFmtId="0" fontId="16" fillId="0" borderId="11" xfId="0" applyFont="1" applyBorder="1">
      <alignment vertical="center"/>
    </xf>
    <xf numFmtId="3" fontId="14" fillId="0" borderId="14" xfId="0" applyNumberFormat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8" fillId="0" borderId="14" xfId="0" applyFont="1" applyBorder="1">
      <alignment vertical="center"/>
    </xf>
    <xf numFmtId="3" fontId="18" fillId="0" borderId="14" xfId="0" applyNumberFormat="1" applyFont="1" applyBorder="1">
      <alignment vertical="center"/>
    </xf>
    <xf numFmtId="3" fontId="18" fillId="0" borderId="31" xfId="0" applyNumberFormat="1" applyFont="1" applyBorder="1">
      <alignment vertical="center"/>
    </xf>
    <xf numFmtId="3" fontId="16" fillId="0" borderId="23" xfId="0" applyNumberFormat="1" applyFont="1" applyBorder="1">
      <alignment vertical="center"/>
    </xf>
    <xf numFmtId="178" fontId="18" fillId="0" borderId="14" xfId="0" applyNumberFormat="1" applyFont="1" applyBorder="1">
      <alignment vertical="center"/>
    </xf>
    <xf numFmtId="0" fontId="16" fillId="0" borderId="14" xfId="0" applyFont="1" applyBorder="1" applyAlignment="1">
      <alignment horizontal="center" vertical="center"/>
    </xf>
    <xf numFmtId="3" fontId="16" fillId="0" borderId="24" xfId="0" applyNumberFormat="1" applyFont="1" applyBorder="1">
      <alignment vertical="center"/>
    </xf>
    <xf numFmtId="0" fontId="19" fillId="0" borderId="28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80" fontId="16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180" fontId="18" fillId="0" borderId="0" xfId="0" applyNumberFormat="1" applyFont="1">
      <alignment vertical="center"/>
    </xf>
    <xf numFmtId="3" fontId="12" fillId="0" borderId="0" xfId="0" applyNumberFormat="1" applyFont="1">
      <alignment vertical="center"/>
    </xf>
    <xf numFmtId="178" fontId="12" fillId="0" borderId="0" xfId="0" applyNumberFormat="1" applyFont="1">
      <alignment vertical="center"/>
    </xf>
    <xf numFmtId="0" fontId="16" fillId="0" borderId="27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181" fontId="18" fillId="0" borderId="14" xfId="0" applyNumberFormat="1" applyFont="1" applyBorder="1">
      <alignment vertical="center"/>
    </xf>
    <xf numFmtId="181" fontId="18" fillId="0" borderId="31" xfId="0" applyNumberFormat="1" applyFont="1" applyBorder="1">
      <alignment vertical="center"/>
    </xf>
    <xf numFmtId="180" fontId="18" fillId="0" borderId="14" xfId="0" applyNumberFormat="1" applyFont="1" applyBorder="1">
      <alignment vertical="center"/>
    </xf>
    <xf numFmtId="0" fontId="16" fillId="0" borderId="36" xfId="0" applyFont="1" applyBorder="1" applyAlignment="1">
      <alignment horizontal="center" vertical="center"/>
    </xf>
    <xf numFmtId="49" fontId="18" fillId="0" borderId="30" xfId="0" applyNumberFormat="1" applyFont="1" applyBorder="1" applyAlignment="1">
      <alignment horizontal="center" vertical="center"/>
    </xf>
    <xf numFmtId="176" fontId="18" fillId="0" borderId="14" xfId="0" applyNumberFormat="1" applyFont="1" applyBorder="1">
      <alignment vertical="center"/>
    </xf>
    <xf numFmtId="49" fontId="22" fillId="0" borderId="30" xfId="0" applyNumberFormat="1" applyFont="1" applyBorder="1" applyAlignment="1">
      <alignment horizontal="center" vertical="center"/>
    </xf>
    <xf numFmtId="180" fontId="18" fillId="0" borderId="30" xfId="0" applyNumberFormat="1" applyFont="1" applyBorder="1" applyAlignment="1">
      <alignment horizontal="right" vertical="center"/>
    </xf>
    <xf numFmtId="179" fontId="18" fillId="0" borderId="14" xfId="0" applyNumberFormat="1" applyFont="1" applyBorder="1">
      <alignment vertical="center"/>
    </xf>
    <xf numFmtId="0" fontId="7" fillId="0" borderId="0" xfId="0" applyFont="1">
      <alignment vertical="center"/>
    </xf>
    <xf numFmtId="0" fontId="1" fillId="0" borderId="14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23" fillId="0" borderId="1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3" fontId="7" fillId="0" borderId="0" xfId="0" applyNumberFormat="1" applyFont="1">
      <alignment vertical="center"/>
    </xf>
    <xf numFmtId="181" fontId="5" fillId="0" borderId="23" xfId="0" applyNumberFormat="1" applyFont="1" applyBorder="1">
      <alignment vertical="center"/>
    </xf>
    <xf numFmtId="180" fontId="7" fillId="0" borderId="31" xfId="0" applyNumberFormat="1" applyFont="1" applyBorder="1">
      <alignment vertical="center"/>
    </xf>
    <xf numFmtId="180" fontId="5" fillId="0" borderId="24" xfId="0" applyNumberFormat="1" applyFont="1" applyBorder="1" applyAlignment="1">
      <alignment horizontal="right" vertical="center"/>
    </xf>
    <xf numFmtId="180" fontId="7" fillId="0" borderId="0" xfId="0" applyNumberFormat="1" applyFont="1" applyAlignment="1">
      <alignment horizontal="right" vertical="center"/>
    </xf>
    <xf numFmtId="180" fontId="5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179" fontId="7" fillId="0" borderId="0" xfId="0" applyNumberFormat="1" applyFont="1">
      <alignment vertical="center"/>
    </xf>
    <xf numFmtId="178" fontId="27" fillId="0" borderId="14" xfId="0" applyNumberFormat="1" applyFont="1" applyBorder="1">
      <alignment vertical="center"/>
    </xf>
    <xf numFmtId="0" fontId="27" fillId="0" borderId="14" xfId="0" applyFont="1" applyBorder="1">
      <alignment vertical="center"/>
    </xf>
    <xf numFmtId="3" fontId="27" fillId="0" borderId="14" xfId="0" applyNumberFormat="1" applyFont="1" applyBorder="1">
      <alignment vertical="center"/>
    </xf>
    <xf numFmtId="3" fontId="27" fillId="0" borderId="31" xfId="0" applyNumberFormat="1" applyFont="1" applyBorder="1">
      <alignment vertical="center"/>
    </xf>
    <xf numFmtId="3" fontId="27" fillId="0" borderId="0" xfId="0" applyNumberFormat="1" applyFont="1">
      <alignment vertical="center"/>
    </xf>
    <xf numFmtId="0" fontId="27" fillId="0" borderId="0" xfId="0" applyFont="1">
      <alignment vertical="center"/>
    </xf>
    <xf numFmtId="0" fontId="9" fillId="0" borderId="31" xfId="0" applyFont="1" applyBorder="1">
      <alignment vertical="center"/>
    </xf>
    <xf numFmtId="180" fontId="27" fillId="0" borderId="30" xfId="0" applyNumberFormat="1" applyFont="1" applyBorder="1">
      <alignment vertical="center"/>
    </xf>
    <xf numFmtId="176" fontId="27" fillId="0" borderId="14" xfId="0" applyNumberFormat="1" applyFont="1" applyBorder="1">
      <alignment vertical="center"/>
    </xf>
    <xf numFmtId="180" fontId="18" fillId="0" borderId="31" xfId="0" applyNumberFormat="1" applyFont="1" applyBorder="1">
      <alignment vertical="center"/>
    </xf>
    <xf numFmtId="181" fontId="16" fillId="0" borderId="23" xfId="0" applyNumberFormat="1" applyFont="1" applyBorder="1">
      <alignment vertical="center"/>
    </xf>
    <xf numFmtId="180" fontId="16" fillId="0" borderId="24" xfId="0" applyNumberFormat="1" applyFont="1" applyBorder="1">
      <alignment vertical="center"/>
    </xf>
    <xf numFmtId="180" fontId="7" fillId="0" borderId="14" xfId="0" applyNumberFormat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176" fontId="18" fillId="0" borderId="14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4" xfId="0" applyFont="1" applyBorder="1">
      <alignment vertical="center"/>
    </xf>
    <xf numFmtId="0" fontId="3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4" xfId="0" applyFont="1" applyBorder="1">
      <alignment vertical="center"/>
    </xf>
    <xf numFmtId="0" fontId="13" fillId="0" borderId="26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" fontId="30" fillId="0" borderId="23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topLeftCell="A13" workbookViewId="0">
      <selection activeCell="O20" sqref="O20"/>
    </sheetView>
  </sheetViews>
  <sheetFormatPr defaultColWidth="9" defaultRowHeight="13" x14ac:dyDescent="0.2"/>
  <cols>
    <col min="1" max="1" width="5.36328125" customWidth="1"/>
    <col min="2" max="2" width="6.81640625" customWidth="1"/>
    <col min="3" max="3" width="10.90625" customWidth="1"/>
    <col min="4" max="4" width="10" customWidth="1"/>
    <col min="5" max="5" width="10.453125" customWidth="1"/>
    <col min="6" max="6" width="11.90625" customWidth="1"/>
    <col min="7" max="7" width="3.90625" customWidth="1"/>
    <col min="8" max="8" width="3.6328125" customWidth="1"/>
    <col min="9" max="9" width="5" customWidth="1"/>
    <col min="10" max="10" width="5.6328125" customWidth="1"/>
    <col min="11" max="11" width="6.81640625" customWidth="1"/>
    <col min="12" max="12" width="7" customWidth="1"/>
    <col min="13" max="13" width="10.90625" customWidth="1"/>
    <col min="14" max="14" width="10.08984375" customWidth="1"/>
    <col min="15" max="15" width="10.36328125" customWidth="1"/>
    <col min="16" max="16" width="13.1796875" customWidth="1"/>
    <col min="17" max="17" width="6.36328125" hidden="1" customWidth="1"/>
    <col min="18" max="18" width="6.81640625" customWidth="1"/>
    <col min="19" max="19" width="7.1796875" customWidth="1"/>
    <col min="20" max="21" width="5.54296875" customWidth="1"/>
    <col min="22" max="22" width="6.36328125" customWidth="1"/>
  </cols>
  <sheetData>
    <row r="1" spans="1:21" ht="18" customHeight="1" x14ac:dyDescent="0.2">
      <c r="A1" s="151" t="s">
        <v>0</v>
      </c>
      <c r="B1" s="151"/>
      <c r="C1" s="151"/>
      <c r="D1" s="151"/>
      <c r="E1" s="151"/>
      <c r="F1" s="151"/>
      <c r="G1" s="151"/>
      <c r="H1" s="151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</row>
    <row r="2" spans="1:21" ht="20.25" customHeight="1" x14ac:dyDescent="0.2">
      <c r="A2" s="153" t="s">
        <v>160</v>
      </c>
      <c r="B2" s="154"/>
      <c r="C2" s="155"/>
      <c r="D2" s="155"/>
      <c r="E2" s="155"/>
      <c r="F2" s="156"/>
      <c r="G2" s="32"/>
      <c r="H2" s="157" t="s">
        <v>161</v>
      </c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6"/>
    </row>
    <row r="3" spans="1:21" ht="19.5" customHeight="1" x14ac:dyDescent="0.2">
      <c r="A3" s="34" t="s">
        <v>3</v>
      </c>
      <c r="B3" s="35" t="s">
        <v>4</v>
      </c>
      <c r="C3" s="157" t="s">
        <v>158</v>
      </c>
      <c r="D3" s="155"/>
      <c r="E3" s="155"/>
      <c r="F3" s="154"/>
      <c r="G3" s="36" t="s">
        <v>5</v>
      </c>
      <c r="H3" s="158" t="s">
        <v>6</v>
      </c>
      <c r="I3" s="158"/>
      <c r="J3" s="158"/>
      <c r="K3" s="59" t="s">
        <v>3</v>
      </c>
      <c r="L3" s="36" t="s">
        <v>4</v>
      </c>
      <c r="M3" s="159" t="s">
        <v>159</v>
      </c>
      <c r="N3" s="155"/>
      <c r="O3" s="155"/>
      <c r="P3" s="154"/>
      <c r="Q3" s="156"/>
      <c r="R3" s="52" t="s">
        <v>4</v>
      </c>
      <c r="S3" s="52" t="s">
        <v>7</v>
      </c>
    </row>
    <row r="4" spans="1:21" ht="21" customHeight="1" x14ac:dyDescent="0.2">
      <c r="A4" s="37" t="s">
        <v>8</v>
      </c>
      <c r="B4" s="38" t="s">
        <v>9</v>
      </c>
      <c r="C4" s="31" t="s">
        <v>10</v>
      </c>
      <c r="D4" s="115" t="s">
        <v>11</v>
      </c>
      <c r="E4" s="33" t="s">
        <v>12</v>
      </c>
      <c r="F4" s="116" t="s">
        <v>13</v>
      </c>
      <c r="G4" s="68" t="s">
        <v>14</v>
      </c>
      <c r="H4" s="117" t="s">
        <v>15</v>
      </c>
      <c r="I4" s="120" t="s">
        <v>16</v>
      </c>
      <c r="J4" s="139" t="s">
        <v>17</v>
      </c>
      <c r="K4" s="61" t="s">
        <v>8</v>
      </c>
      <c r="L4" s="41" t="s">
        <v>9</v>
      </c>
      <c r="M4" s="121" t="s">
        <v>10</v>
      </c>
      <c r="N4" s="122" t="s">
        <v>11</v>
      </c>
      <c r="O4" s="123" t="s">
        <v>12</v>
      </c>
      <c r="P4" s="116" t="s">
        <v>13</v>
      </c>
      <c r="Q4" s="131" t="s">
        <v>18</v>
      </c>
      <c r="R4" s="52" t="s">
        <v>19</v>
      </c>
      <c r="S4" s="52" t="s">
        <v>20</v>
      </c>
    </row>
    <row r="5" spans="1:21" ht="20.25" customHeight="1" x14ac:dyDescent="0.2">
      <c r="A5" s="43">
        <v>169</v>
      </c>
      <c r="B5" s="44">
        <v>1518</v>
      </c>
      <c r="C5" s="44">
        <v>6314579</v>
      </c>
      <c r="D5" s="44">
        <v>774624</v>
      </c>
      <c r="E5" s="45">
        <v>647204</v>
      </c>
      <c r="F5" s="46">
        <f>SUM(C5:E5)</f>
        <v>7736407</v>
      </c>
      <c r="G5" s="68">
        <v>4</v>
      </c>
      <c r="H5" s="133">
        <v>8</v>
      </c>
      <c r="I5" s="133">
        <v>1</v>
      </c>
      <c r="J5" s="133">
        <v>286</v>
      </c>
      <c r="K5" s="134">
        <v>172</v>
      </c>
      <c r="L5" s="135">
        <v>1632</v>
      </c>
      <c r="M5" s="135">
        <v>6405894</v>
      </c>
      <c r="N5" s="135">
        <v>768105</v>
      </c>
      <c r="O5" s="136">
        <v>617881</v>
      </c>
      <c r="P5" s="46">
        <f>SUM(M5:O5)</f>
        <v>7791880</v>
      </c>
      <c r="Q5" s="69" t="s">
        <v>21</v>
      </c>
      <c r="R5" s="65">
        <v>164</v>
      </c>
      <c r="S5" s="70">
        <v>52.4</v>
      </c>
    </row>
    <row r="6" spans="1:21" s="114" customFormat="1" ht="24.9" customHeight="1" x14ac:dyDescent="0.2">
      <c r="A6" s="43">
        <v>134</v>
      </c>
      <c r="B6" s="44">
        <v>1703</v>
      </c>
      <c r="C6" s="44">
        <v>7110919</v>
      </c>
      <c r="D6" s="44">
        <v>839506</v>
      </c>
      <c r="E6" s="45">
        <v>1085816</v>
      </c>
      <c r="F6" s="46">
        <f t="shared" ref="F6:F16" si="0">SUM(C6:E6)</f>
        <v>9036241</v>
      </c>
      <c r="G6" s="118">
        <v>5</v>
      </c>
      <c r="H6" s="133">
        <v>3</v>
      </c>
      <c r="I6" s="133">
        <v>1</v>
      </c>
      <c r="J6" s="133">
        <v>288</v>
      </c>
      <c r="K6" s="134">
        <v>146</v>
      </c>
      <c r="L6" s="135">
        <v>1845</v>
      </c>
      <c r="M6" s="135">
        <v>7704784</v>
      </c>
      <c r="N6" s="135">
        <v>776060</v>
      </c>
      <c r="O6" s="136">
        <v>739758</v>
      </c>
      <c r="P6" s="46">
        <f t="shared" ref="P6:P16" si="1">SUM(M6:O6)</f>
        <v>9220602</v>
      </c>
      <c r="Q6" s="69" t="s">
        <v>22</v>
      </c>
      <c r="R6" s="65">
        <v>177</v>
      </c>
      <c r="S6" s="70">
        <v>57.6</v>
      </c>
    </row>
    <row r="7" spans="1:21" s="114" customFormat="1" ht="24.9" customHeight="1" x14ac:dyDescent="0.2">
      <c r="A7" s="43">
        <v>220</v>
      </c>
      <c r="B7" s="44">
        <v>2544</v>
      </c>
      <c r="C7" s="124">
        <v>12205821</v>
      </c>
      <c r="D7" s="44">
        <v>1987285</v>
      </c>
      <c r="E7" s="45">
        <v>2374429</v>
      </c>
      <c r="F7" s="46">
        <f t="shared" si="0"/>
        <v>16567535</v>
      </c>
      <c r="G7" s="118">
        <v>6</v>
      </c>
      <c r="H7" s="133">
        <v>4</v>
      </c>
      <c r="I7" s="133">
        <v>33</v>
      </c>
      <c r="J7" s="133">
        <v>259</v>
      </c>
      <c r="K7" s="134">
        <v>207</v>
      </c>
      <c r="L7" s="135">
        <v>2376</v>
      </c>
      <c r="M7" s="137">
        <v>10551995</v>
      </c>
      <c r="N7" s="135">
        <v>1340628</v>
      </c>
      <c r="O7" s="136">
        <v>2207126</v>
      </c>
      <c r="P7" s="46">
        <f t="shared" si="1"/>
        <v>14099749</v>
      </c>
      <c r="Q7" s="69" t="s">
        <v>23</v>
      </c>
      <c r="R7" s="65">
        <v>191</v>
      </c>
      <c r="S7" s="70">
        <v>61.4</v>
      </c>
    </row>
    <row r="8" spans="1:21" s="114" customFormat="1" ht="24.9" customHeight="1" x14ac:dyDescent="0.2">
      <c r="A8" s="43">
        <v>179</v>
      </c>
      <c r="B8" s="44">
        <v>2457</v>
      </c>
      <c r="C8" s="44">
        <v>11635506</v>
      </c>
      <c r="D8" s="44">
        <v>1527879</v>
      </c>
      <c r="E8" s="45">
        <v>1334567</v>
      </c>
      <c r="F8" s="46">
        <f t="shared" si="0"/>
        <v>14497952</v>
      </c>
      <c r="G8" s="118">
        <v>7</v>
      </c>
      <c r="H8" s="133">
        <v>1</v>
      </c>
      <c r="I8" s="134">
        <v>0</v>
      </c>
      <c r="J8" s="133">
        <v>260</v>
      </c>
      <c r="K8" s="134">
        <v>207</v>
      </c>
      <c r="L8" s="135">
        <v>2552</v>
      </c>
      <c r="M8" s="135">
        <v>11594140</v>
      </c>
      <c r="N8" s="135">
        <v>1193191</v>
      </c>
      <c r="O8" s="136">
        <v>2928460</v>
      </c>
      <c r="P8" s="46">
        <f t="shared" si="1"/>
        <v>15715791</v>
      </c>
      <c r="Q8" s="69" t="s">
        <v>23</v>
      </c>
      <c r="R8" s="65">
        <v>190</v>
      </c>
      <c r="S8" s="70">
        <v>68.3</v>
      </c>
    </row>
    <row r="9" spans="1:21" s="114" customFormat="1" ht="24.9" customHeight="1" x14ac:dyDescent="0.2">
      <c r="A9" s="114">
        <v>208</v>
      </c>
      <c r="B9" s="44">
        <v>2407</v>
      </c>
      <c r="C9" s="44">
        <v>10990663</v>
      </c>
      <c r="D9" s="44">
        <v>1365609</v>
      </c>
      <c r="E9" s="45">
        <v>1931494</v>
      </c>
      <c r="F9" s="46">
        <f t="shared" si="0"/>
        <v>14287766</v>
      </c>
      <c r="G9" s="118">
        <v>8</v>
      </c>
      <c r="H9" s="133">
        <v>1</v>
      </c>
      <c r="I9" s="133">
        <v>0</v>
      </c>
      <c r="J9" s="133">
        <v>261</v>
      </c>
      <c r="K9" s="138">
        <v>178</v>
      </c>
      <c r="L9" s="135">
        <v>2354</v>
      </c>
      <c r="M9" s="135">
        <v>10186640</v>
      </c>
      <c r="N9" s="135">
        <v>1011896</v>
      </c>
      <c r="O9" s="136">
        <v>1860905</v>
      </c>
      <c r="P9" s="46">
        <f t="shared" si="1"/>
        <v>13059441</v>
      </c>
      <c r="Q9" s="69" t="s">
        <v>24</v>
      </c>
      <c r="R9" s="65">
        <v>189</v>
      </c>
      <c r="S9" s="70">
        <v>68.900000000000006</v>
      </c>
    </row>
    <row r="10" spans="1:21" s="114" customFormat="1" ht="24.9" customHeight="1" x14ac:dyDescent="0.2">
      <c r="A10" s="43">
        <v>199</v>
      </c>
      <c r="B10" s="44">
        <v>2224</v>
      </c>
      <c r="C10" s="44">
        <v>10194775</v>
      </c>
      <c r="D10" s="44">
        <v>1465396</v>
      </c>
      <c r="E10" s="45">
        <v>1892329</v>
      </c>
      <c r="F10" s="46">
        <f t="shared" si="0"/>
        <v>13552500</v>
      </c>
      <c r="G10" s="118">
        <v>9</v>
      </c>
      <c r="H10" s="133">
        <v>3</v>
      </c>
      <c r="I10" s="134">
        <v>0</v>
      </c>
      <c r="J10" s="133">
        <v>264</v>
      </c>
      <c r="K10" s="134">
        <v>209</v>
      </c>
      <c r="L10" s="135">
        <v>2450</v>
      </c>
      <c r="M10" s="135">
        <v>11073766</v>
      </c>
      <c r="N10" s="135">
        <v>1122450</v>
      </c>
      <c r="O10" s="136">
        <v>2366936</v>
      </c>
      <c r="P10" s="46">
        <f t="shared" si="1"/>
        <v>14563152</v>
      </c>
      <c r="Q10" s="69" t="s">
        <v>25</v>
      </c>
      <c r="R10" s="65">
        <v>177</v>
      </c>
      <c r="S10" s="70">
        <v>64.099999999999994</v>
      </c>
    </row>
    <row r="11" spans="1:21" s="114" customFormat="1" ht="24.9" customHeight="1" x14ac:dyDescent="0.2">
      <c r="A11" s="43">
        <v>206</v>
      </c>
      <c r="B11" s="44">
        <v>2638</v>
      </c>
      <c r="C11" s="44">
        <v>13085970</v>
      </c>
      <c r="D11" s="44">
        <v>1481544</v>
      </c>
      <c r="E11" s="45">
        <v>3492275</v>
      </c>
      <c r="F11" s="46">
        <f t="shared" si="0"/>
        <v>18059789</v>
      </c>
      <c r="G11" s="118">
        <v>10</v>
      </c>
      <c r="H11" s="133">
        <v>5</v>
      </c>
      <c r="I11" s="133">
        <v>0</v>
      </c>
      <c r="J11" s="133">
        <v>269</v>
      </c>
      <c r="K11" s="134">
        <v>230</v>
      </c>
      <c r="L11" s="135">
        <v>2628</v>
      </c>
      <c r="M11" s="135">
        <v>12187959</v>
      </c>
      <c r="N11" s="135">
        <v>1227396</v>
      </c>
      <c r="O11" s="136">
        <v>3170583</v>
      </c>
      <c r="P11" s="46">
        <f t="shared" si="1"/>
        <v>16585938</v>
      </c>
      <c r="Q11" s="69" t="s">
        <v>26</v>
      </c>
      <c r="R11" s="65">
        <v>192</v>
      </c>
      <c r="S11" s="70">
        <v>69.3</v>
      </c>
    </row>
    <row r="12" spans="1:21" s="114" customFormat="1" ht="24.9" customHeight="1" x14ac:dyDescent="0.2">
      <c r="A12" s="43">
        <v>196</v>
      </c>
      <c r="B12" s="44">
        <v>2441</v>
      </c>
      <c r="C12" s="44">
        <v>11872662</v>
      </c>
      <c r="D12" s="44">
        <v>1654831</v>
      </c>
      <c r="E12" s="45">
        <v>1662561</v>
      </c>
      <c r="F12" s="46">
        <f t="shared" si="0"/>
        <v>15190054</v>
      </c>
      <c r="G12" s="118">
        <v>11</v>
      </c>
      <c r="H12" s="133">
        <v>2</v>
      </c>
      <c r="I12" s="134">
        <v>0</v>
      </c>
      <c r="J12" s="133">
        <v>271</v>
      </c>
      <c r="K12" s="134">
        <v>210</v>
      </c>
      <c r="L12" s="135">
        <v>2351</v>
      </c>
      <c r="M12" s="135">
        <v>10846984</v>
      </c>
      <c r="N12" s="135">
        <v>1135466</v>
      </c>
      <c r="O12" s="136">
        <v>2170869</v>
      </c>
      <c r="P12" s="46">
        <f t="shared" si="1"/>
        <v>14153319</v>
      </c>
      <c r="Q12" s="69" t="s">
        <v>27</v>
      </c>
      <c r="R12" s="65">
        <v>189</v>
      </c>
      <c r="S12" s="70">
        <v>67.7</v>
      </c>
    </row>
    <row r="13" spans="1:21" s="114" customFormat="1" ht="24.9" customHeight="1" x14ac:dyDescent="0.2">
      <c r="A13" s="43">
        <v>94</v>
      </c>
      <c r="B13" s="44">
        <v>1689</v>
      </c>
      <c r="C13" s="44">
        <v>6406658</v>
      </c>
      <c r="D13" s="44">
        <v>862808</v>
      </c>
      <c r="E13" s="45">
        <v>337864</v>
      </c>
      <c r="F13" s="46">
        <f t="shared" si="0"/>
        <v>7607330</v>
      </c>
      <c r="G13" s="118">
        <v>12</v>
      </c>
      <c r="H13" s="133">
        <v>2</v>
      </c>
      <c r="I13" s="133">
        <v>0</v>
      </c>
      <c r="J13" s="133">
        <v>273</v>
      </c>
      <c r="K13" s="134">
        <v>95</v>
      </c>
      <c r="L13" s="135">
        <v>1658</v>
      </c>
      <c r="M13" s="135">
        <v>6505298</v>
      </c>
      <c r="N13" s="135">
        <v>761762</v>
      </c>
      <c r="O13" s="135">
        <v>489470</v>
      </c>
      <c r="P13" s="46">
        <f t="shared" si="1"/>
        <v>7756530</v>
      </c>
      <c r="Q13" s="69" t="s">
        <v>28</v>
      </c>
      <c r="R13" s="65">
        <v>165</v>
      </c>
      <c r="S13" s="70">
        <v>59.1</v>
      </c>
    </row>
    <row r="14" spans="1:21" s="114" customFormat="1" ht="24.9" customHeight="1" x14ac:dyDescent="0.2">
      <c r="A14" s="43">
        <v>56</v>
      </c>
      <c r="B14" s="44">
        <v>1402</v>
      </c>
      <c r="C14" s="44">
        <v>5049849</v>
      </c>
      <c r="D14" s="44">
        <v>719608</v>
      </c>
      <c r="E14" s="45">
        <v>326670</v>
      </c>
      <c r="F14" s="46">
        <f t="shared" si="0"/>
        <v>6096127</v>
      </c>
      <c r="G14" s="118">
        <v>1</v>
      </c>
      <c r="H14" s="133">
        <v>0</v>
      </c>
      <c r="I14" s="134">
        <v>0</v>
      </c>
      <c r="J14" s="133">
        <v>273</v>
      </c>
      <c r="K14" s="134">
        <v>65</v>
      </c>
      <c r="L14" s="135">
        <v>1410</v>
      </c>
      <c r="M14" s="135">
        <v>5236012</v>
      </c>
      <c r="N14" s="135">
        <v>597628</v>
      </c>
      <c r="O14" s="136">
        <v>429922</v>
      </c>
      <c r="P14" s="46">
        <f t="shared" si="1"/>
        <v>6263562</v>
      </c>
      <c r="Q14" s="69" t="s">
        <v>28</v>
      </c>
      <c r="R14" s="65">
        <v>135</v>
      </c>
      <c r="S14" s="70">
        <v>48.3</v>
      </c>
      <c r="U14" s="138"/>
    </row>
    <row r="15" spans="1:21" s="114" customFormat="1" ht="24.9" customHeight="1" x14ac:dyDescent="0.2">
      <c r="A15" s="43">
        <v>60</v>
      </c>
      <c r="B15" s="44">
        <v>1395</v>
      </c>
      <c r="C15" s="44">
        <v>5020178</v>
      </c>
      <c r="D15" s="44">
        <v>827480</v>
      </c>
      <c r="E15" s="45">
        <v>283770</v>
      </c>
      <c r="F15" s="46">
        <f t="shared" si="0"/>
        <v>6131428</v>
      </c>
      <c r="G15" s="118">
        <v>2</v>
      </c>
      <c r="H15" s="133">
        <v>0</v>
      </c>
      <c r="I15" s="133">
        <v>0</v>
      </c>
      <c r="J15" s="133">
        <v>273</v>
      </c>
      <c r="K15" s="134">
        <v>58</v>
      </c>
      <c r="L15" s="135">
        <v>1337</v>
      </c>
      <c r="M15" s="135">
        <v>5073831</v>
      </c>
      <c r="N15" s="135">
        <v>552317</v>
      </c>
      <c r="O15" s="136">
        <v>549680</v>
      </c>
      <c r="P15" s="46">
        <f t="shared" si="1"/>
        <v>6175828</v>
      </c>
      <c r="Q15" s="69" t="s">
        <v>28</v>
      </c>
      <c r="R15" s="65">
        <v>145</v>
      </c>
      <c r="S15" s="70">
        <v>51.8</v>
      </c>
    </row>
    <row r="16" spans="1:21" s="114" customFormat="1" ht="24.9" customHeight="1" x14ac:dyDescent="0.2">
      <c r="A16" s="43">
        <v>104</v>
      </c>
      <c r="B16" s="44">
        <v>1784</v>
      </c>
      <c r="C16" s="44">
        <v>6976824</v>
      </c>
      <c r="D16" s="44">
        <v>840847</v>
      </c>
      <c r="E16" s="45">
        <v>440813</v>
      </c>
      <c r="F16" s="46">
        <f t="shared" si="0"/>
        <v>8258484</v>
      </c>
      <c r="G16" s="118">
        <v>3</v>
      </c>
      <c r="H16" s="133">
        <v>1</v>
      </c>
      <c r="I16" s="134">
        <v>0</v>
      </c>
      <c r="J16" s="133">
        <v>274</v>
      </c>
      <c r="K16" s="134">
        <v>116</v>
      </c>
      <c r="L16" s="135">
        <v>1766</v>
      </c>
      <c r="M16" s="135">
        <v>6615740</v>
      </c>
      <c r="N16" s="135">
        <v>666321</v>
      </c>
      <c r="O16" s="136">
        <v>632282</v>
      </c>
      <c r="P16" s="46">
        <f t="shared" si="1"/>
        <v>7914343</v>
      </c>
      <c r="Q16" s="69" t="s">
        <v>27</v>
      </c>
      <c r="R16" s="65">
        <v>162</v>
      </c>
      <c r="S16" s="70">
        <v>58</v>
      </c>
    </row>
    <row r="17" spans="1:19" s="114" customFormat="1" ht="24.9" customHeight="1" x14ac:dyDescent="0.2">
      <c r="A17" s="44">
        <f t="shared" ref="A17:E17" si="2">SUM(A5:A16)</f>
        <v>1825</v>
      </c>
      <c r="B17" s="44">
        <f t="shared" si="2"/>
        <v>24202</v>
      </c>
      <c r="C17" s="44">
        <f t="shared" si="2"/>
        <v>106864404</v>
      </c>
      <c r="D17" s="44">
        <f t="shared" si="2"/>
        <v>14347417</v>
      </c>
      <c r="E17" s="45">
        <f t="shared" si="2"/>
        <v>15809792</v>
      </c>
      <c r="F17" s="49">
        <f>SUM(F5:F16)</f>
        <v>137021613</v>
      </c>
      <c r="G17" s="118" t="s">
        <v>29</v>
      </c>
      <c r="H17" s="44">
        <f t="shared" ref="H17:K17" si="3">SUM(H5:H16)</f>
        <v>30</v>
      </c>
      <c r="I17" s="44">
        <f t="shared" si="3"/>
        <v>35</v>
      </c>
      <c r="J17" s="146">
        <v>274</v>
      </c>
      <c r="K17" s="44">
        <f t="shared" si="3"/>
        <v>1893</v>
      </c>
      <c r="L17" s="44">
        <f>SUM(L5:L16)</f>
        <v>24359</v>
      </c>
      <c r="M17" s="44">
        <f t="shared" ref="M17:O17" si="4">SUM(M5:M16)</f>
        <v>103983043</v>
      </c>
      <c r="N17" s="44">
        <f t="shared" si="4"/>
        <v>11153220</v>
      </c>
      <c r="O17" s="45">
        <f t="shared" si="4"/>
        <v>18163872</v>
      </c>
      <c r="P17" s="46">
        <f>SUM(M17:O17)</f>
        <v>133300135</v>
      </c>
      <c r="Q17" s="69" t="s">
        <v>27</v>
      </c>
      <c r="R17" s="145" t="s">
        <v>165</v>
      </c>
      <c r="S17" s="145" t="s">
        <v>165</v>
      </c>
    </row>
    <row r="18" spans="1:19" s="114" customFormat="1" ht="24.9" customHeight="1" x14ac:dyDescent="0.2">
      <c r="A18"/>
      <c r="B18" s="50"/>
      <c r="C18" s="50"/>
      <c r="D18" s="50"/>
      <c r="E18" s="50"/>
      <c r="F18"/>
      <c r="G18" s="51"/>
      <c r="H18" s="148" t="s">
        <v>30</v>
      </c>
      <c r="I18" s="148"/>
      <c r="J18" s="47">
        <v>279</v>
      </c>
      <c r="K18" s="44">
        <f>A17</f>
        <v>1825</v>
      </c>
      <c r="L18" s="44">
        <f>B17</f>
        <v>24202</v>
      </c>
      <c r="M18" s="44">
        <f t="shared" ref="M18:O18" si="5">C17</f>
        <v>106864404</v>
      </c>
      <c r="N18" s="44">
        <f t="shared" si="5"/>
        <v>14347417</v>
      </c>
      <c r="O18" s="44">
        <f t="shared" si="5"/>
        <v>15809792</v>
      </c>
      <c r="P18" s="46">
        <f>SUM(M18:O18)</f>
        <v>137021613</v>
      </c>
      <c r="Q18" s="69" t="s">
        <v>31</v>
      </c>
      <c r="R18" s="65">
        <v>243</v>
      </c>
      <c r="S18" s="70">
        <v>77.900000000000006</v>
      </c>
    </row>
    <row r="19" spans="1:19" ht="24.9" customHeight="1" x14ac:dyDescent="0.2">
      <c r="A19" s="53"/>
      <c r="B19" s="54"/>
      <c r="C19" s="55"/>
      <c r="D19" s="55"/>
      <c r="E19" s="55"/>
      <c r="F19" s="53"/>
      <c r="G19" s="51"/>
      <c r="H19" s="149" t="s">
        <v>32</v>
      </c>
      <c r="I19" s="149"/>
      <c r="J19" s="62">
        <f>J17/J18*100</f>
        <v>98.207885304659499</v>
      </c>
      <c r="K19" s="62">
        <f t="shared" ref="K19:O19" si="6">K17/K18*100</f>
        <v>103.72602739726027</v>
      </c>
      <c r="L19" s="62">
        <f t="shared" si="6"/>
        <v>100.64870671845303</v>
      </c>
      <c r="M19" s="62">
        <f t="shared" si="6"/>
        <v>97.303722388233226</v>
      </c>
      <c r="N19" s="62">
        <f t="shared" si="6"/>
        <v>77.73678007685983</v>
      </c>
      <c r="O19" s="62">
        <f t="shared" si="6"/>
        <v>114.89001246822224</v>
      </c>
      <c r="P19" s="125">
        <f>P17/P18*100</f>
        <v>97.284021171171005</v>
      </c>
      <c r="Q19" s="72"/>
      <c r="R19" s="73">
        <v>91.8</v>
      </c>
      <c r="S19" s="73">
        <v>102.6</v>
      </c>
    </row>
    <row r="20" spans="1:19" ht="24.9" customHeight="1" x14ac:dyDescent="0.2">
      <c r="B20" s="56"/>
      <c r="C20" s="57"/>
      <c r="D20" s="57"/>
      <c r="E20" s="57"/>
      <c r="G20" s="51"/>
      <c r="H20" s="150" t="s">
        <v>33</v>
      </c>
      <c r="I20" s="150"/>
      <c r="J20" s="145">
        <v>-8</v>
      </c>
      <c r="K20" s="65">
        <v>68</v>
      </c>
      <c r="L20" s="65">
        <v>157</v>
      </c>
      <c r="M20" s="66">
        <v>-2752316</v>
      </c>
      <c r="N20" s="65">
        <v>-3195329</v>
      </c>
      <c r="O20" s="126">
        <v>2544493</v>
      </c>
      <c r="P20" s="127">
        <f>SUM(M20:O20)</f>
        <v>-3403152</v>
      </c>
      <c r="Q20" s="72"/>
      <c r="R20" s="65">
        <v>-20</v>
      </c>
      <c r="S20" s="73">
        <v>2</v>
      </c>
    </row>
    <row r="21" spans="1:19" ht="20.149999999999999" customHeight="1" x14ac:dyDescent="0.2">
      <c r="B21" s="56"/>
      <c r="C21" s="57"/>
      <c r="D21" s="57"/>
      <c r="E21" s="57"/>
      <c r="G21" s="51"/>
      <c r="H21" s="119"/>
      <c r="I21" s="119"/>
      <c r="J21" s="56"/>
      <c r="K21" s="56"/>
      <c r="L21" s="56"/>
      <c r="M21" s="128"/>
      <c r="N21" s="56"/>
      <c r="O21" s="56"/>
      <c r="P21" s="129"/>
      <c r="Q21" s="128"/>
      <c r="R21" s="56"/>
      <c r="S21" s="132"/>
    </row>
    <row r="22" spans="1:19" ht="19.5" customHeight="1" x14ac:dyDescent="0.2">
      <c r="L22" s="130"/>
    </row>
    <row r="23" spans="1:19" ht="19.5" customHeight="1" x14ac:dyDescent="0.2">
      <c r="H23" s="58"/>
      <c r="J23" s="58"/>
      <c r="M23" s="57"/>
      <c r="P23" s="57"/>
    </row>
  </sheetData>
  <mergeCells count="9">
    <mergeCell ref="H18:I18"/>
    <mergeCell ref="H19:I19"/>
    <mergeCell ref="H20:I20"/>
    <mergeCell ref="A1:S1"/>
    <mergeCell ref="A2:F2"/>
    <mergeCell ref="H2:S2"/>
    <mergeCell ref="C3:F3"/>
    <mergeCell ref="H3:J3"/>
    <mergeCell ref="M3:Q3"/>
  </mergeCells>
  <phoneticPr fontId="24"/>
  <pageMargins left="0.196850393700787" right="0" top="0.98425196850393704" bottom="0.59055118110236204" header="0.511811023622047" footer="0.51181102362204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8"/>
  <sheetViews>
    <sheetView topLeftCell="A13" workbookViewId="0">
      <selection activeCell="U4" sqref="U4"/>
    </sheetView>
  </sheetViews>
  <sheetFormatPr defaultColWidth="9" defaultRowHeight="13" x14ac:dyDescent="0.2"/>
  <cols>
    <col min="1" max="1" width="5.36328125" style="74" customWidth="1"/>
    <col min="2" max="2" width="6.81640625" style="74" customWidth="1"/>
    <col min="3" max="3" width="10.90625" style="74" customWidth="1"/>
    <col min="4" max="4" width="10" style="74" customWidth="1"/>
    <col min="5" max="5" width="10.453125" style="74" customWidth="1"/>
    <col min="6" max="6" width="11.90625" style="74" customWidth="1"/>
    <col min="7" max="7" width="3.90625" style="74" customWidth="1"/>
    <col min="8" max="8" width="3.6328125" style="74" customWidth="1"/>
    <col min="9" max="9" width="5" style="74" customWidth="1"/>
    <col min="10" max="10" width="5.6328125" style="74" customWidth="1"/>
    <col min="11" max="11" width="6.81640625" style="74" customWidth="1"/>
    <col min="12" max="12" width="7" style="74" customWidth="1"/>
    <col min="13" max="13" width="10.90625" style="74" customWidth="1"/>
    <col min="14" max="14" width="10.08984375" style="74" customWidth="1"/>
    <col min="15" max="15" width="11.36328125" style="74" bestFit="1" customWidth="1"/>
    <col min="16" max="16" width="13.1796875" style="74" customWidth="1"/>
    <col min="17" max="17" width="6.36328125" style="74" hidden="1" customWidth="1"/>
    <col min="18" max="18" width="6.81640625" style="74" customWidth="1"/>
    <col min="19" max="19" width="7.1796875" style="74" customWidth="1"/>
    <col min="20" max="16384" width="9" style="74"/>
  </cols>
  <sheetData>
    <row r="1" spans="1:19" ht="16.5" x14ac:dyDescent="0.2">
      <c r="A1" s="163" t="s">
        <v>34</v>
      </c>
      <c r="B1" s="163"/>
      <c r="C1" s="163"/>
      <c r="D1" s="163"/>
      <c r="E1" s="163"/>
      <c r="F1" s="163"/>
      <c r="G1" s="163"/>
      <c r="H1" s="163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</row>
    <row r="2" spans="1:19" ht="26.25" customHeight="1" x14ac:dyDescent="0.2">
      <c r="A2" s="165" t="s">
        <v>162</v>
      </c>
      <c r="B2" s="166"/>
      <c r="C2" s="167"/>
      <c r="D2" s="167"/>
      <c r="E2" s="167"/>
      <c r="F2" s="168"/>
      <c r="G2" s="75"/>
      <c r="H2" s="169" t="s">
        <v>163</v>
      </c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8"/>
    </row>
    <row r="3" spans="1:19" ht="19.5" customHeight="1" thickBot="1" x14ac:dyDescent="0.25">
      <c r="A3" s="77" t="s">
        <v>3</v>
      </c>
      <c r="B3" s="78" t="s">
        <v>4</v>
      </c>
      <c r="C3" s="170" t="s">
        <v>35</v>
      </c>
      <c r="D3" s="167"/>
      <c r="E3" s="167"/>
      <c r="F3" s="167"/>
      <c r="G3" s="79" t="s">
        <v>5</v>
      </c>
      <c r="H3" s="171" t="s">
        <v>36</v>
      </c>
      <c r="I3" s="171"/>
      <c r="J3" s="171"/>
      <c r="K3" s="102" t="s">
        <v>3</v>
      </c>
      <c r="L3" s="79" t="s">
        <v>4</v>
      </c>
      <c r="M3" s="167" t="s">
        <v>37</v>
      </c>
      <c r="N3" s="167"/>
      <c r="O3" s="167"/>
      <c r="P3" s="166"/>
      <c r="Q3" s="168"/>
      <c r="R3" s="85" t="s">
        <v>4</v>
      </c>
      <c r="S3" s="95" t="s">
        <v>7</v>
      </c>
    </row>
    <row r="4" spans="1:19" ht="20.25" customHeight="1" x14ac:dyDescent="0.2">
      <c r="A4" s="80" t="s">
        <v>8</v>
      </c>
      <c r="B4" s="81" t="s">
        <v>9</v>
      </c>
      <c r="C4" s="82" t="s">
        <v>38</v>
      </c>
      <c r="D4" s="82" t="s">
        <v>39</v>
      </c>
      <c r="E4" s="76" t="s">
        <v>13</v>
      </c>
      <c r="F4" s="83" t="s">
        <v>40</v>
      </c>
      <c r="G4" s="84" t="s">
        <v>14</v>
      </c>
      <c r="H4" s="85" t="s">
        <v>41</v>
      </c>
      <c r="I4" s="95" t="s">
        <v>42</v>
      </c>
      <c r="J4" s="103" t="s">
        <v>43</v>
      </c>
      <c r="K4" s="104" t="s">
        <v>8</v>
      </c>
      <c r="L4" s="84" t="s">
        <v>9</v>
      </c>
      <c r="M4" s="82" t="s">
        <v>38</v>
      </c>
      <c r="N4" s="82" t="s">
        <v>39</v>
      </c>
      <c r="O4" s="76" t="s">
        <v>13</v>
      </c>
      <c r="P4" s="83" t="s">
        <v>40</v>
      </c>
      <c r="Q4" s="108" t="s">
        <v>44</v>
      </c>
      <c r="R4" s="95" t="s">
        <v>19</v>
      </c>
      <c r="S4" s="95" t="s">
        <v>20</v>
      </c>
    </row>
    <row r="5" spans="1:19" ht="18.75" customHeight="1" x14ac:dyDescent="0.2">
      <c r="A5" s="86">
        <v>4</v>
      </c>
      <c r="B5" s="86">
        <v>115</v>
      </c>
      <c r="C5" s="87">
        <v>512853</v>
      </c>
      <c r="D5" s="87">
        <v>185568</v>
      </c>
      <c r="E5" s="88">
        <f>C5+D5</f>
        <v>698421</v>
      </c>
      <c r="F5" s="89">
        <v>97951</v>
      </c>
      <c r="G5" s="84">
        <v>4</v>
      </c>
      <c r="H5" s="90">
        <v>15</v>
      </c>
      <c r="I5" s="90">
        <v>3</v>
      </c>
      <c r="J5" s="90">
        <f>H5+I5</f>
        <v>18</v>
      </c>
      <c r="K5" s="86">
        <v>3</v>
      </c>
      <c r="L5" s="134">
        <v>89</v>
      </c>
      <c r="M5" s="135">
        <v>412168</v>
      </c>
      <c r="N5" s="135">
        <v>148695</v>
      </c>
      <c r="O5" s="88">
        <f>M5+N5</f>
        <v>560863</v>
      </c>
      <c r="P5" s="183">
        <v>78487</v>
      </c>
      <c r="Q5" s="109" t="s">
        <v>45</v>
      </c>
      <c r="R5" s="140">
        <v>11</v>
      </c>
      <c r="S5" s="141">
        <f>R5/J5%</f>
        <v>61.111111111111114</v>
      </c>
    </row>
    <row r="6" spans="1:19" ht="21.75" customHeight="1" x14ac:dyDescent="0.2">
      <c r="A6" s="86">
        <v>4</v>
      </c>
      <c r="B6" s="87">
        <v>123</v>
      </c>
      <c r="C6" s="87">
        <v>577447</v>
      </c>
      <c r="D6" s="87">
        <v>174087</v>
      </c>
      <c r="E6" s="88">
        <f t="shared" ref="E6:E17" si="0">C6+D6</f>
        <v>751534</v>
      </c>
      <c r="F6" s="89">
        <v>79619</v>
      </c>
      <c r="G6" s="91">
        <v>5</v>
      </c>
      <c r="H6" s="90">
        <v>15</v>
      </c>
      <c r="I6" s="90">
        <v>3</v>
      </c>
      <c r="J6" s="90">
        <f t="shared" ref="J6:J16" si="1">H6+I6</f>
        <v>18</v>
      </c>
      <c r="K6" s="86">
        <v>3</v>
      </c>
      <c r="L6" s="135">
        <v>95</v>
      </c>
      <c r="M6" s="135">
        <v>456713</v>
      </c>
      <c r="N6" s="135">
        <v>165119</v>
      </c>
      <c r="O6" s="88">
        <f t="shared" ref="O6:O16" si="2">M6+N6</f>
        <v>621832</v>
      </c>
      <c r="P6" s="183">
        <v>87157</v>
      </c>
      <c r="Q6" s="111" t="s">
        <v>46</v>
      </c>
      <c r="R6" s="140">
        <v>11</v>
      </c>
      <c r="S6" s="141">
        <f t="shared" ref="S6:S16" si="3">R6/J6%</f>
        <v>61.111111111111114</v>
      </c>
    </row>
    <row r="7" spans="1:19" ht="23.25" customHeight="1" x14ac:dyDescent="0.2">
      <c r="A7" s="86">
        <v>4</v>
      </c>
      <c r="B7" s="87">
        <v>98</v>
      </c>
      <c r="C7" s="87">
        <v>443608</v>
      </c>
      <c r="D7" s="87">
        <v>155037</v>
      </c>
      <c r="E7" s="88">
        <f t="shared" si="0"/>
        <v>598645</v>
      </c>
      <c r="F7" s="89">
        <v>80084</v>
      </c>
      <c r="G7" s="91">
        <v>6</v>
      </c>
      <c r="H7" s="90">
        <v>15</v>
      </c>
      <c r="I7" s="90">
        <v>3</v>
      </c>
      <c r="J7" s="90">
        <f t="shared" si="1"/>
        <v>18</v>
      </c>
      <c r="K7" s="86">
        <v>3</v>
      </c>
      <c r="L7" s="135">
        <v>104</v>
      </c>
      <c r="M7" s="135">
        <v>474854</v>
      </c>
      <c r="N7" s="135">
        <v>153921</v>
      </c>
      <c r="O7" s="88">
        <f t="shared" si="2"/>
        <v>628775</v>
      </c>
      <c r="P7" s="183">
        <v>75203</v>
      </c>
      <c r="Q7" s="111" t="s">
        <v>47</v>
      </c>
      <c r="R7" s="140">
        <v>11</v>
      </c>
      <c r="S7" s="141">
        <f t="shared" si="3"/>
        <v>61.111111111111114</v>
      </c>
    </row>
    <row r="8" spans="1:19" ht="21" customHeight="1" x14ac:dyDescent="0.2">
      <c r="A8" s="86">
        <v>4</v>
      </c>
      <c r="B8" s="87">
        <v>113</v>
      </c>
      <c r="C8" s="87">
        <v>507283</v>
      </c>
      <c r="D8" s="87">
        <v>182936</v>
      </c>
      <c r="E8" s="88">
        <f t="shared" si="0"/>
        <v>690219</v>
      </c>
      <c r="F8" s="89">
        <v>96561</v>
      </c>
      <c r="G8" s="91">
        <v>7</v>
      </c>
      <c r="H8" s="90">
        <v>15</v>
      </c>
      <c r="I8" s="90">
        <v>3</v>
      </c>
      <c r="J8" s="90">
        <f t="shared" si="1"/>
        <v>18</v>
      </c>
      <c r="K8" s="86">
        <v>3</v>
      </c>
      <c r="L8" s="135">
        <v>103</v>
      </c>
      <c r="M8" s="135">
        <v>508657</v>
      </c>
      <c r="N8" s="135">
        <v>184179</v>
      </c>
      <c r="O8" s="88">
        <f t="shared" si="2"/>
        <v>692836</v>
      </c>
      <c r="P8" s="183">
        <v>97219</v>
      </c>
      <c r="Q8" s="111" t="s">
        <v>45</v>
      </c>
      <c r="R8" s="140">
        <v>11</v>
      </c>
      <c r="S8" s="141">
        <f t="shared" si="3"/>
        <v>61.111111111111114</v>
      </c>
    </row>
    <row r="9" spans="1:19" ht="21.75" customHeight="1" x14ac:dyDescent="0.2">
      <c r="A9" s="86">
        <v>4</v>
      </c>
      <c r="B9" s="87">
        <v>108</v>
      </c>
      <c r="C9" s="87">
        <v>516119</v>
      </c>
      <c r="D9" s="87">
        <v>186424</v>
      </c>
      <c r="E9" s="88">
        <f t="shared" si="0"/>
        <v>702543</v>
      </c>
      <c r="F9" s="89">
        <v>98402</v>
      </c>
      <c r="G9" s="91">
        <v>8</v>
      </c>
      <c r="H9" s="90">
        <v>15</v>
      </c>
      <c r="I9" s="90">
        <v>3</v>
      </c>
      <c r="J9" s="90">
        <f t="shared" si="1"/>
        <v>18</v>
      </c>
      <c r="K9" s="86">
        <v>3</v>
      </c>
      <c r="L9" s="135">
        <v>113</v>
      </c>
      <c r="M9" s="135">
        <v>558361</v>
      </c>
      <c r="N9" s="135">
        <v>184605</v>
      </c>
      <c r="O9" s="88">
        <f t="shared" si="2"/>
        <v>742966</v>
      </c>
      <c r="P9" s="183">
        <v>91402</v>
      </c>
      <c r="Q9" s="111" t="s">
        <v>45</v>
      </c>
      <c r="R9" s="140">
        <v>11</v>
      </c>
      <c r="S9" s="141">
        <f t="shared" si="3"/>
        <v>61.111111111111114</v>
      </c>
    </row>
    <row r="10" spans="1:19" ht="24" customHeight="1" x14ac:dyDescent="0.2">
      <c r="A10" s="86">
        <v>4</v>
      </c>
      <c r="B10" s="87">
        <v>98</v>
      </c>
      <c r="C10" s="87">
        <v>448918</v>
      </c>
      <c r="D10" s="87">
        <v>161651</v>
      </c>
      <c r="E10" s="88">
        <f t="shared" si="0"/>
        <v>610569</v>
      </c>
      <c r="F10" s="89">
        <v>85326</v>
      </c>
      <c r="G10" s="91">
        <v>9</v>
      </c>
      <c r="H10" s="90">
        <v>15</v>
      </c>
      <c r="I10" s="90">
        <v>3</v>
      </c>
      <c r="J10" s="90">
        <f t="shared" si="1"/>
        <v>18</v>
      </c>
      <c r="K10" s="86">
        <v>3</v>
      </c>
      <c r="L10" s="135">
        <v>98</v>
      </c>
      <c r="M10" s="135">
        <v>477086</v>
      </c>
      <c r="N10" s="135">
        <v>172550</v>
      </c>
      <c r="O10" s="88">
        <f t="shared" si="2"/>
        <v>649636</v>
      </c>
      <c r="P10" s="183">
        <v>91079</v>
      </c>
      <c r="Q10" s="111" t="s">
        <v>45</v>
      </c>
      <c r="R10" s="140">
        <v>11</v>
      </c>
      <c r="S10" s="141">
        <f t="shared" si="3"/>
        <v>61.111111111111114</v>
      </c>
    </row>
    <row r="11" spans="1:19" ht="21" customHeight="1" x14ac:dyDescent="0.2">
      <c r="A11" s="86">
        <v>4</v>
      </c>
      <c r="B11" s="87">
        <v>103</v>
      </c>
      <c r="C11" s="87">
        <v>457280</v>
      </c>
      <c r="D11" s="87">
        <v>109276</v>
      </c>
      <c r="E11" s="88">
        <f t="shared" si="0"/>
        <v>566556</v>
      </c>
      <c r="F11" s="89">
        <v>34225</v>
      </c>
      <c r="G11" s="91">
        <v>10</v>
      </c>
      <c r="H11" s="90">
        <v>15</v>
      </c>
      <c r="I11" s="90">
        <v>3</v>
      </c>
      <c r="J11" s="90">
        <f t="shared" si="1"/>
        <v>18</v>
      </c>
      <c r="K11" s="86">
        <v>3</v>
      </c>
      <c r="L11" s="135">
        <v>116</v>
      </c>
      <c r="M11" s="135">
        <v>555415</v>
      </c>
      <c r="N11" s="135">
        <v>200512</v>
      </c>
      <c r="O11" s="88">
        <f t="shared" si="2"/>
        <v>755927</v>
      </c>
      <c r="P11" s="183">
        <v>105780</v>
      </c>
      <c r="Q11" s="111" t="s">
        <v>48</v>
      </c>
      <c r="R11" s="140">
        <v>11</v>
      </c>
      <c r="S11" s="141">
        <f t="shared" si="3"/>
        <v>61.111111111111114</v>
      </c>
    </row>
    <row r="12" spans="1:19" ht="21.75" customHeight="1" x14ac:dyDescent="0.2">
      <c r="A12" s="86">
        <v>4</v>
      </c>
      <c r="B12" s="87">
        <v>104</v>
      </c>
      <c r="C12" s="87">
        <v>467319</v>
      </c>
      <c r="D12" s="87">
        <v>112952</v>
      </c>
      <c r="E12" s="88">
        <f t="shared" si="0"/>
        <v>580271</v>
      </c>
      <c r="F12" s="89">
        <v>40292</v>
      </c>
      <c r="G12" s="91">
        <v>11</v>
      </c>
      <c r="H12" s="90">
        <v>16</v>
      </c>
      <c r="I12" s="90">
        <v>3</v>
      </c>
      <c r="J12" s="90">
        <f t="shared" si="1"/>
        <v>19</v>
      </c>
      <c r="K12" s="86">
        <v>3</v>
      </c>
      <c r="L12" s="135">
        <v>107</v>
      </c>
      <c r="M12" s="135">
        <v>529539</v>
      </c>
      <c r="N12" s="135">
        <v>163388</v>
      </c>
      <c r="O12" s="88">
        <f t="shared" si="2"/>
        <v>692927</v>
      </c>
      <c r="P12" s="183">
        <v>76390</v>
      </c>
      <c r="Q12" s="111" t="s">
        <v>49</v>
      </c>
      <c r="R12" s="140">
        <v>11</v>
      </c>
      <c r="S12" s="141">
        <f t="shared" si="3"/>
        <v>57.89473684210526</v>
      </c>
    </row>
    <row r="13" spans="1:19" ht="21" customHeight="1" x14ac:dyDescent="0.2">
      <c r="A13" s="86">
        <v>4</v>
      </c>
      <c r="B13" s="87">
        <v>107</v>
      </c>
      <c r="C13" s="87">
        <v>490518</v>
      </c>
      <c r="D13" s="87">
        <v>110905</v>
      </c>
      <c r="E13" s="88">
        <f t="shared" si="0"/>
        <v>601423</v>
      </c>
      <c r="F13" s="89">
        <v>35585</v>
      </c>
      <c r="G13" s="91">
        <v>12</v>
      </c>
      <c r="H13" s="90">
        <v>15</v>
      </c>
      <c r="I13" s="90">
        <v>3</v>
      </c>
      <c r="J13" s="90">
        <f t="shared" si="1"/>
        <v>18</v>
      </c>
      <c r="K13" s="86">
        <v>3</v>
      </c>
      <c r="L13" s="135">
        <v>110</v>
      </c>
      <c r="M13" s="135">
        <v>508452</v>
      </c>
      <c r="N13" s="135">
        <v>157191</v>
      </c>
      <c r="O13" s="88">
        <f t="shared" si="2"/>
        <v>665643</v>
      </c>
      <c r="P13" s="183">
        <v>73539</v>
      </c>
      <c r="Q13" s="111" t="s">
        <v>50</v>
      </c>
      <c r="R13" s="140">
        <v>11</v>
      </c>
      <c r="S13" s="141">
        <f t="shared" si="3"/>
        <v>61.111111111111114</v>
      </c>
    </row>
    <row r="14" spans="1:19" ht="21.75" customHeight="1" x14ac:dyDescent="0.2">
      <c r="A14" s="86">
        <v>4</v>
      </c>
      <c r="B14" s="87">
        <v>102</v>
      </c>
      <c r="C14" s="87">
        <v>485417</v>
      </c>
      <c r="D14" s="87">
        <v>147601</v>
      </c>
      <c r="E14" s="88">
        <f t="shared" si="0"/>
        <v>633018</v>
      </c>
      <c r="F14" s="89">
        <v>68246</v>
      </c>
      <c r="G14" s="91">
        <v>1</v>
      </c>
      <c r="H14" s="90">
        <v>15</v>
      </c>
      <c r="I14" s="90">
        <v>3</v>
      </c>
      <c r="J14" s="90">
        <f t="shared" si="1"/>
        <v>18</v>
      </c>
      <c r="K14" s="86">
        <v>3</v>
      </c>
      <c r="L14" s="135">
        <v>107</v>
      </c>
      <c r="M14" s="135">
        <v>556700</v>
      </c>
      <c r="N14" s="135">
        <v>172134</v>
      </c>
      <c r="O14" s="88">
        <f t="shared" si="2"/>
        <v>728834</v>
      </c>
      <c r="P14" s="183">
        <v>80379</v>
      </c>
      <c r="Q14" s="111" t="s">
        <v>51</v>
      </c>
      <c r="R14" s="140">
        <v>11</v>
      </c>
      <c r="S14" s="141">
        <f t="shared" si="3"/>
        <v>61.111111111111114</v>
      </c>
    </row>
    <row r="15" spans="1:19" ht="21.75" customHeight="1" x14ac:dyDescent="0.2">
      <c r="A15" s="86">
        <v>4</v>
      </c>
      <c r="B15" s="87">
        <v>79</v>
      </c>
      <c r="C15" s="87">
        <v>359513</v>
      </c>
      <c r="D15" s="87">
        <v>108812</v>
      </c>
      <c r="E15" s="88">
        <f t="shared" si="0"/>
        <v>468325</v>
      </c>
      <c r="F15" s="89">
        <v>50189</v>
      </c>
      <c r="G15" s="91">
        <v>2</v>
      </c>
      <c r="H15" s="90">
        <v>17</v>
      </c>
      <c r="I15" s="90">
        <v>3</v>
      </c>
      <c r="J15" s="90">
        <f t="shared" si="1"/>
        <v>20</v>
      </c>
      <c r="K15" s="86">
        <v>4</v>
      </c>
      <c r="L15" s="135">
        <v>127</v>
      </c>
      <c r="M15" s="135">
        <v>642675</v>
      </c>
      <c r="N15" s="135">
        <v>178776</v>
      </c>
      <c r="O15" s="88">
        <f t="shared" si="2"/>
        <v>821451</v>
      </c>
      <c r="P15" s="183">
        <v>75537</v>
      </c>
      <c r="Q15" s="111" t="s">
        <v>52</v>
      </c>
      <c r="R15" s="140">
        <v>13</v>
      </c>
      <c r="S15" s="141">
        <f t="shared" si="3"/>
        <v>65</v>
      </c>
    </row>
    <row r="16" spans="1:19" ht="24.75" customHeight="1" x14ac:dyDescent="0.2">
      <c r="A16" s="86">
        <v>4</v>
      </c>
      <c r="B16" s="87">
        <v>104</v>
      </c>
      <c r="C16" s="87">
        <v>489776</v>
      </c>
      <c r="D16" s="87">
        <v>122915</v>
      </c>
      <c r="E16" s="88">
        <f t="shared" si="0"/>
        <v>612691</v>
      </c>
      <c r="F16" s="89">
        <v>46153</v>
      </c>
      <c r="G16" s="91">
        <v>3</v>
      </c>
      <c r="H16" s="90">
        <v>17</v>
      </c>
      <c r="I16" s="90">
        <v>3</v>
      </c>
      <c r="J16" s="90">
        <f t="shared" si="1"/>
        <v>20</v>
      </c>
      <c r="K16" s="86">
        <v>4</v>
      </c>
      <c r="L16" s="135">
        <v>145</v>
      </c>
      <c r="M16" s="135">
        <v>733567</v>
      </c>
      <c r="N16" s="135">
        <v>212422</v>
      </c>
      <c r="O16" s="88">
        <f t="shared" si="2"/>
        <v>945989</v>
      </c>
      <c r="P16" s="183">
        <v>93497</v>
      </c>
      <c r="Q16" s="111" t="s">
        <v>53</v>
      </c>
      <c r="R16" s="140">
        <v>13</v>
      </c>
      <c r="S16" s="141">
        <f t="shared" si="3"/>
        <v>65</v>
      </c>
    </row>
    <row r="17" spans="1:19" ht="23.25" customHeight="1" thickBot="1" x14ac:dyDescent="0.25">
      <c r="A17" s="86">
        <v>4</v>
      </c>
      <c r="B17" s="87">
        <f>SUM(B5:B16)</f>
        <v>1254</v>
      </c>
      <c r="C17" s="87">
        <f t="shared" ref="C17:D17" si="4">SUM(C5:C16)</f>
        <v>5756051</v>
      </c>
      <c r="D17" s="87">
        <f t="shared" si="4"/>
        <v>1758164</v>
      </c>
      <c r="E17" s="88">
        <f t="shared" si="0"/>
        <v>7514215</v>
      </c>
      <c r="F17" s="92">
        <f>SUM(F5:F16)</f>
        <v>812633</v>
      </c>
      <c r="G17" s="91" t="s">
        <v>29</v>
      </c>
      <c r="H17" s="90">
        <v>17</v>
      </c>
      <c r="I17" s="90">
        <v>3</v>
      </c>
      <c r="J17" s="90">
        <v>20</v>
      </c>
      <c r="K17" s="86">
        <v>4</v>
      </c>
      <c r="L17" s="87">
        <f t="shared" ref="L17:P17" si="5">SUM(L5:L16)</f>
        <v>1314</v>
      </c>
      <c r="M17" s="87">
        <f t="shared" si="5"/>
        <v>6414187</v>
      </c>
      <c r="N17" s="87">
        <f t="shared" si="5"/>
        <v>2093492</v>
      </c>
      <c r="O17" s="88">
        <f t="shared" si="5"/>
        <v>8507679</v>
      </c>
      <c r="P17" s="89">
        <f t="shared" si="5"/>
        <v>1025669</v>
      </c>
      <c r="Q17" s="111" t="s">
        <v>54</v>
      </c>
      <c r="R17" s="147" t="s">
        <v>164</v>
      </c>
      <c r="S17" s="147" t="s">
        <v>164</v>
      </c>
    </row>
    <row r="18" spans="1:19" ht="21.75" customHeight="1" x14ac:dyDescent="0.2">
      <c r="B18" s="93" t="s">
        <v>55</v>
      </c>
      <c r="C18" s="93"/>
      <c r="D18" s="93"/>
      <c r="E18" s="93"/>
      <c r="G18" s="94"/>
      <c r="H18" s="160" t="s">
        <v>30</v>
      </c>
      <c r="I18" s="160"/>
      <c r="J18" s="90">
        <v>18</v>
      </c>
      <c r="K18" s="86">
        <v>4</v>
      </c>
      <c r="L18" s="88">
        <f t="shared" ref="L18:N18" si="6">B17</f>
        <v>1254</v>
      </c>
      <c r="M18" s="88">
        <f t="shared" si="6"/>
        <v>5756051</v>
      </c>
      <c r="N18" s="88">
        <f t="shared" si="6"/>
        <v>1758164</v>
      </c>
      <c r="O18" s="88">
        <f>E17</f>
        <v>7514215</v>
      </c>
      <c r="P18" s="89">
        <f>F17</f>
        <v>812633</v>
      </c>
      <c r="Q18" s="109"/>
      <c r="R18" s="107">
        <v>20</v>
      </c>
      <c r="S18" s="110">
        <v>95.2</v>
      </c>
    </row>
    <row r="19" spans="1:19" ht="21" customHeight="1" x14ac:dyDescent="0.2">
      <c r="A19" s="96"/>
      <c r="B19" s="97"/>
      <c r="C19" s="98"/>
      <c r="D19" s="98"/>
      <c r="E19" s="98"/>
      <c r="F19" s="96"/>
      <c r="G19" s="94"/>
      <c r="H19" s="161" t="s">
        <v>32</v>
      </c>
      <c r="I19" s="161"/>
      <c r="J19" s="105">
        <f>J17/J18*100</f>
        <v>111.11111111111111</v>
      </c>
      <c r="K19" s="105">
        <f t="shared" ref="K19:P19" si="7">K17/K18*100</f>
        <v>100</v>
      </c>
      <c r="L19" s="105">
        <f t="shared" si="7"/>
        <v>104.78468899521532</v>
      </c>
      <c r="M19" s="105">
        <f t="shared" si="7"/>
        <v>111.43381113197226</v>
      </c>
      <c r="N19" s="105">
        <f t="shared" si="7"/>
        <v>119.07262348677369</v>
      </c>
      <c r="O19" s="106">
        <f t="shared" si="7"/>
        <v>113.22112822164392</v>
      </c>
      <c r="P19" s="143">
        <f t="shared" si="7"/>
        <v>126.21552410497728</v>
      </c>
      <c r="Q19" s="112"/>
      <c r="R19" s="105">
        <v>73.7</v>
      </c>
      <c r="S19" s="105">
        <v>81.7</v>
      </c>
    </row>
    <row r="20" spans="1:19" ht="21.75" customHeight="1" thickBot="1" x14ac:dyDescent="0.25">
      <c r="B20" s="99"/>
      <c r="C20" s="100"/>
      <c r="D20" s="100"/>
      <c r="E20" s="100"/>
      <c r="G20" s="94"/>
      <c r="H20" s="162" t="s">
        <v>33</v>
      </c>
      <c r="I20" s="162"/>
      <c r="J20" s="107">
        <f>J17-J18</f>
        <v>2</v>
      </c>
      <c r="K20" s="107">
        <f t="shared" ref="K20:P20" si="8">K17-K18</f>
        <v>0</v>
      </c>
      <c r="L20" s="107">
        <f t="shared" si="8"/>
        <v>60</v>
      </c>
      <c r="M20" s="107">
        <f t="shared" si="8"/>
        <v>658136</v>
      </c>
      <c r="N20" s="107">
        <f t="shared" si="8"/>
        <v>335328</v>
      </c>
      <c r="O20" s="142">
        <f t="shared" si="8"/>
        <v>993464</v>
      </c>
      <c r="P20" s="144">
        <f t="shared" si="8"/>
        <v>213036</v>
      </c>
      <c r="Q20" s="112"/>
      <c r="R20" s="107">
        <v>-5</v>
      </c>
      <c r="S20" s="113">
        <v>-17.3</v>
      </c>
    </row>
    <row r="21" spans="1:19" ht="19.5" customHeight="1" x14ac:dyDescent="0.2">
      <c r="H21" s="101"/>
      <c r="J21" s="101"/>
      <c r="M21" s="100"/>
      <c r="P21" s="100"/>
    </row>
    <row r="28" spans="1:19" x14ac:dyDescent="0.2">
      <c r="K28" s="74">
        <v>17</v>
      </c>
    </row>
  </sheetData>
  <mergeCells count="9">
    <mergeCell ref="H18:I18"/>
    <mergeCell ref="H19:I19"/>
    <mergeCell ref="H20:I20"/>
    <mergeCell ref="A1:S1"/>
    <mergeCell ref="A2:F2"/>
    <mergeCell ref="H2:S2"/>
    <mergeCell ref="C3:F3"/>
    <mergeCell ref="H3:J3"/>
    <mergeCell ref="M3:Q3"/>
  </mergeCells>
  <phoneticPr fontId="25"/>
  <pageMargins left="0.196850393700787" right="0" top="0.98425196850393704" bottom="0.59055118110236204" header="0.511811023622047" footer="0.511811023622047"/>
  <pageSetup paperSize="9" scale="9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1"/>
  <sheetViews>
    <sheetView topLeftCell="A11" workbookViewId="0">
      <selection activeCell="M4" sqref="M4"/>
    </sheetView>
  </sheetViews>
  <sheetFormatPr defaultColWidth="9" defaultRowHeight="13" x14ac:dyDescent="0.2"/>
  <cols>
    <col min="1" max="1" width="5.36328125" customWidth="1"/>
    <col min="2" max="2" width="6.81640625" customWidth="1"/>
    <col min="3" max="3" width="10.90625" customWidth="1"/>
    <col min="4" max="4" width="10" customWidth="1"/>
    <col min="5" max="5" width="10.453125" customWidth="1"/>
    <col min="6" max="6" width="11.90625" customWidth="1"/>
    <col min="7" max="7" width="3.90625" customWidth="1"/>
    <col min="8" max="8" width="3.6328125" customWidth="1"/>
    <col min="9" max="9" width="5" customWidth="1"/>
    <col min="10" max="10" width="5.6328125" customWidth="1"/>
    <col min="11" max="11" width="6.81640625" customWidth="1"/>
    <col min="12" max="12" width="7" customWidth="1"/>
    <col min="13" max="13" width="10.90625" customWidth="1"/>
    <col min="14" max="14" width="10.08984375" customWidth="1"/>
    <col min="15" max="15" width="10.36328125" customWidth="1"/>
    <col min="16" max="16" width="13.1796875" customWidth="1"/>
    <col min="17" max="17" width="6.36328125" hidden="1" customWidth="1"/>
    <col min="18" max="18" width="6.81640625" customWidth="1"/>
    <col min="19" max="19" width="7.1796875" customWidth="1"/>
  </cols>
  <sheetData>
    <row r="1" spans="1:19" ht="16.5" x14ac:dyDescent="0.2">
      <c r="A1" s="151" t="s">
        <v>34</v>
      </c>
      <c r="B1" s="151"/>
      <c r="C1" s="151"/>
      <c r="D1" s="151"/>
      <c r="E1" s="151"/>
      <c r="F1" s="151"/>
      <c r="G1" s="151"/>
      <c r="H1" s="151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</row>
    <row r="2" spans="1:19" ht="26.25" customHeight="1" x14ac:dyDescent="0.2">
      <c r="A2" s="172" t="s">
        <v>1</v>
      </c>
      <c r="B2" s="154"/>
      <c r="C2" s="155"/>
      <c r="D2" s="155"/>
      <c r="E2" s="155"/>
      <c r="F2" s="156"/>
      <c r="G2" s="32"/>
      <c r="H2" s="173" t="s">
        <v>2</v>
      </c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6"/>
    </row>
    <row r="3" spans="1:19" ht="19.5" customHeight="1" x14ac:dyDescent="0.2">
      <c r="A3" s="34" t="s">
        <v>3</v>
      </c>
      <c r="B3" s="35" t="s">
        <v>4</v>
      </c>
      <c r="C3" s="157" t="s">
        <v>156</v>
      </c>
      <c r="D3" s="155"/>
      <c r="E3" s="155"/>
      <c r="F3" s="155"/>
      <c r="G3" s="36" t="s">
        <v>5</v>
      </c>
      <c r="H3" s="158" t="s">
        <v>36</v>
      </c>
      <c r="I3" s="158"/>
      <c r="J3" s="158"/>
      <c r="K3" s="59" t="s">
        <v>3</v>
      </c>
      <c r="L3" s="36" t="s">
        <v>4</v>
      </c>
      <c r="M3" s="159" t="s">
        <v>157</v>
      </c>
      <c r="N3" s="155"/>
      <c r="O3" s="155"/>
      <c r="P3" s="154"/>
      <c r="Q3" s="156"/>
      <c r="R3" s="52" t="s">
        <v>4</v>
      </c>
      <c r="S3" s="52" t="s">
        <v>7</v>
      </c>
    </row>
    <row r="4" spans="1:19" ht="20.25" customHeight="1" x14ac:dyDescent="0.2">
      <c r="A4" s="37" t="s">
        <v>8</v>
      </c>
      <c r="B4" s="38" t="s">
        <v>9</v>
      </c>
      <c r="C4" s="39" t="s">
        <v>38</v>
      </c>
      <c r="D4" s="39" t="s">
        <v>39</v>
      </c>
      <c r="E4" s="33" t="s">
        <v>13</v>
      </c>
      <c r="F4" s="40" t="s">
        <v>40</v>
      </c>
      <c r="G4" s="41" t="s">
        <v>14</v>
      </c>
      <c r="H4" s="42" t="s">
        <v>41</v>
      </c>
      <c r="I4" s="52" t="s">
        <v>42</v>
      </c>
      <c r="J4" s="60" t="s">
        <v>43</v>
      </c>
      <c r="K4" s="61" t="s">
        <v>8</v>
      </c>
      <c r="L4" s="41" t="s">
        <v>9</v>
      </c>
      <c r="M4" s="39" t="s">
        <v>38</v>
      </c>
      <c r="N4" s="39" t="s">
        <v>39</v>
      </c>
      <c r="O4" s="33" t="s">
        <v>13</v>
      </c>
      <c r="P4" s="40" t="s">
        <v>40</v>
      </c>
      <c r="Q4" s="68" t="s">
        <v>44</v>
      </c>
      <c r="R4" s="52" t="s">
        <v>19</v>
      </c>
      <c r="S4" s="52" t="s">
        <v>20</v>
      </c>
    </row>
    <row r="5" spans="1:19" ht="18.75" customHeight="1" x14ac:dyDescent="0.2">
      <c r="A5" s="43">
        <v>4</v>
      </c>
      <c r="B5" s="43">
        <v>173</v>
      </c>
      <c r="C5" s="44">
        <v>766732</v>
      </c>
      <c r="D5" s="44">
        <v>239938</v>
      </c>
      <c r="E5" s="45">
        <v>1006670</v>
      </c>
      <c r="F5" s="46">
        <v>110355</v>
      </c>
      <c r="G5" s="41">
        <v>4</v>
      </c>
      <c r="H5" s="47">
        <v>17</v>
      </c>
      <c r="I5" s="47">
        <v>4</v>
      </c>
      <c r="J5" s="47">
        <v>21</v>
      </c>
      <c r="K5" s="43">
        <v>4</v>
      </c>
      <c r="L5" s="43">
        <v>115</v>
      </c>
      <c r="M5" s="44">
        <v>512853</v>
      </c>
      <c r="N5" s="44">
        <v>185568</v>
      </c>
      <c r="O5" s="45">
        <v>698421</v>
      </c>
      <c r="P5" s="46">
        <v>97951</v>
      </c>
      <c r="Q5" s="69" t="s">
        <v>45</v>
      </c>
      <c r="R5" s="65">
        <v>14</v>
      </c>
      <c r="S5" s="70">
        <v>66.7</v>
      </c>
    </row>
    <row r="6" spans="1:19" ht="21.75" customHeight="1" x14ac:dyDescent="0.2">
      <c r="A6" s="43">
        <v>4</v>
      </c>
      <c r="B6" s="43">
        <v>167</v>
      </c>
      <c r="C6" s="44">
        <v>784380</v>
      </c>
      <c r="D6" s="44">
        <v>207468</v>
      </c>
      <c r="E6" s="45">
        <v>991848</v>
      </c>
      <c r="F6" s="46">
        <v>79792</v>
      </c>
      <c r="G6" s="48">
        <v>5</v>
      </c>
      <c r="H6" s="47">
        <v>17</v>
      </c>
      <c r="I6" s="47">
        <v>4</v>
      </c>
      <c r="J6" s="47">
        <v>21</v>
      </c>
      <c r="K6" s="43">
        <v>4</v>
      </c>
      <c r="L6" s="44">
        <v>123</v>
      </c>
      <c r="M6" s="44">
        <v>577447</v>
      </c>
      <c r="N6" s="44">
        <v>174087</v>
      </c>
      <c r="O6" s="45">
        <v>751534</v>
      </c>
      <c r="P6" s="46">
        <v>79619</v>
      </c>
      <c r="Q6" s="71" t="s">
        <v>46</v>
      </c>
      <c r="R6" s="65">
        <v>14</v>
      </c>
      <c r="S6" s="70">
        <v>66.7</v>
      </c>
    </row>
    <row r="7" spans="1:19" ht="23.25" customHeight="1" x14ac:dyDescent="0.2">
      <c r="A7" s="43">
        <v>4</v>
      </c>
      <c r="B7" s="43">
        <v>162</v>
      </c>
      <c r="C7" s="44">
        <v>710392</v>
      </c>
      <c r="D7" s="44">
        <v>204082</v>
      </c>
      <c r="E7" s="45">
        <v>914474</v>
      </c>
      <c r="F7" s="46">
        <v>86365</v>
      </c>
      <c r="G7" s="48">
        <v>6</v>
      </c>
      <c r="H7" s="47">
        <v>14</v>
      </c>
      <c r="I7" s="47">
        <v>3</v>
      </c>
      <c r="J7" s="47">
        <v>17</v>
      </c>
      <c r="K7" s="43">
        <v>4</v>
      </c>
      <c r="L7" s="44">
        <v>98</v>
      </c>
      <c r="M7" s="44">
        <v>443608</v>
      </c>
      <c r="N7" s="44">
        <v>155037</v>
      </c>
      <c r="O7" s="45">
        <v>598645</v>
      </c>
      <c r="P7" s="46">
        <v>80084</v>
      </c>
      <c r="Q7" s="71" t="s">
        <v>47</v>
      </c>
      <c r="R7" s="65">
        <v>12</v>
      </c>
      <c r="S7" s="70">
        <v>70.599999999999994</v>
      </c>
    </row>
    <row r="8" spans="1:19" ht="21" customHeight="1" x14ac:dyDescent="0.2">
      <c r="A8" s="43">
        <v>4</v>
      </c>
      <c r="B8" s="43">
        <v>155</v>
      </c>
      <c r="C8" s="44">
        <v>681380</v>
      </c>
      <c r="D8" s="44">
        <v>221527</v>
      </c>
      <c r="E8" s="45">
        <v>902907</v>
      </c>
      <c r="F8" s="46">
        <v>105300</v>
      </c>
      <c r="G8" s="48">
        <v>7</v>
      </c>
      <c r="H8" s="47">
        <v>14</v>
      </c>
      <c r="I8" s="47">
        <v>3</v>
      </c>
      <c r="J8" s="47">
        <v>17</v>
      </c>
      <c r="K8" s="43">
        <v>4</v>
      </c>
      <c r="L8" s="44">
        <v>113</v>
      </c>
      <c r="M8" s="44">
        <v>507283</v>
      </c>
      <c r="N8" s="44">
        <v>182936</v>
      </c>
      <c r="O8" s="45">
        <v>690219</v>
      </c>
      <c r="P8" s="46">
        <v>96561</v>
      </c>
      <c r="Q8" s="71" t="s">
        <v>45</v>
      </c>
      <c r="R8" s="65">
        <v>12</v>
      </c>
      <c r="S8" s="70">
        <v>70.599999999999994</v>
      </c>
    </row>
    <row r="9" spans="1:19" ht="21.75" customHeight="1" x14ac:dyDescent="0.2">
      <c r="A9" s="43">
        <v>4</v>
      </c>
      <c r="B9" s="43">
        <v>137</v>
      </c>
      <c r="C9" s="44">
        <v>666720</v>
      </c>
      <c r="D9" s="44">
        <v>250020</v>
      </c>
      <c r="E9" s="45">
        <v>916740</v>
      </c>
      <c r="F9" s="46">
        <v>132011</v>
      </c>
      <c r="G9" s="48">
        <v>8</v>
      </c>
      <c r="H9" s="47">
        <v>15</v>
      </c>
      <c r="I9" s="47">
        <v>3</v>
      </c>
      <c r="J9" s="47">
        <v>18</v>
      </c>
      <c r="K9" s="43">
        <v>4</v>
      </c>
      <c r="L9" s="44">
        <v>108</v>
      </c>
      <c r="M9" s="44">
        <v>516119</v>
      </c>
      <c r="N9" s="44">
        <v>186424</v>
      </c>
      <c r="O9" s="45">
        <v>702543</v>
      </c>
      <c r="P9" s="46">
        <v>98402</v>
      </c>
      <c r="Q9" s="71" t="s">
        <v>45</v>
      </c>
      <c r="R9" s="65">
        <v>12</v>
      </c>
      <c r="S9" s="70">
        <v>66.7</v>
      </c>
    </row>
    <row r="10" spans="1:19" ht="24" customHeight="1" x14ac:dyDescent="0.2">
      <c r="A10" s="43">
        <v>4</v>
      </c>
      <c r="B10" s="43">
        <v>145</v>
      </c>
      <c r="C10" s="44">
        <v>678840</v>
      </c>
      <c r="D10" s="44">
        <v>254565</v>
      </c>
      <c r="E10" s="45">
        <v>933405</v>
      </c>
      <c r="F10" s="46">
        <v>134411</v>
      </c>
      <c r="G10" s="48">
        <v>9</v>
      </c>
      <c r="H10" s="47">
        <v>15</v>
      </c>
      <c r="I10" s="47">
        <v>3</v>
      </c>
      <c r="J10" s="47">
        <v>18</v>
      </c>
      <c r="K10" s="43">
        <v>4</v>
      </c>
      <c r="L10" s="44">
        <v>98</v>
      </c>
      <c r="M10" s="44">
        <v>448918</v>
      </c>
      <c r="N10" s="44">
        <v>161651</v>
      </c>
      <c r="O10" s="45">
        <v>610569</v>
      </c>
      <c r="P10" s="46">
        <v>85326</v>
      </c>
      <c r="Q10" s="71" t="s">
        <v>45</v>
      </c>
      <c r="R10" s="65">
        <v>10</v>
      </c>
      <c r="S10" s="70">
        <v>55.6</v>
      </c>
    </row>
    <row r="11" spans="1:19" ht="21" customHeight="1" x14ac:dyDescent="0.2">
      <c r="A11" s="43">
        <v>4</v>
      </c>
      <c r="B11" s="43">
        <v>133</v>
      </c>
      <c r="C11" s="44">
        <v>580215</v>
      </c>
      <c r="D11" s="44">
        <v>217391</v>
      </c>
      <c r="E11" s="45">
        <v>797606</v>
      </c>
      <c r="F11" s="46">
        <v>114748</v>
      </c>
      <c r="G11" s="48">
        <v>10</v>
      </c>
      <c r="H11" s="47">
        <v>15</v>
      </c>
      <c r="I11" s="47">
        <v>3</v>
      </c>
      <c r="J11" s="47">
        <v>18</v>
      </c>
      <c r="K11" s="43">
        <v>4</v>
      </c>
      <c r="L11" s="44">
        <v>103</v>
      </c>
      <c r="M11" s="44">
        <v>457280</v>
      </c>
      <c r="N11" s="44">
        <v>109276</v>
      </c>
      <c r="O11" s="45">
        <v>566556</v>
      </c>
      <c r="P11" s="46">
        <v>34225</v>
      </c>
      <c r="Q11" s="71" t="s">
        <v>48</v>
      </c>
      <c r="R11" s="65">
        <v>12</v>
      </c>
      <c r="S11" s="70">
        <v>66.7</v>
      </c>
    </row>
    <row r="12" spans="1:19" ht="21.75" customHeight="1" x14ac:dyDescent="0.2">
      <c r="A12" s="43">
        <v>4</v>
      </c>
      <c r="B12" s="43">
        <v>123</v>
      </c>
      <c r="C12" s="44">
        <v>532716</v>
      </c>
      <c r="D12" s="44">
        <v>187118</v>
      </c>
      <c r="E12" s="45">
        <v>719834</v>
      </c>
      <c r="F12" s="46">
        <v>94484</v>
      </c>
      <c r="G12" s="48">
        <v>11</v>
      </c>
      <c r="H12" s="47">
        <v>15</v>
      </c>
      <c r="I12" s="47">
        <v>3</v>
      </c>
      <c r="J12" s="47">
        <v>18</v>
      </c>
      <c r="K12" s="43">
        <v>4</v>
      </c>
      <c r="L12" s="44">
        <v>104</v>
      </c>
      <c r="M12" s="44">
        <v>467319</v>
      </c>
      <c r="N12" s="44">
        <v>112952</v>
      </c>
      <c r="O12" s="45">
        <v>580271</v>
      </c>
      <c r="P12" s="46">
        <v>40292</v>
      </c>
      <c r="Q12" s="71" t="s">
        <v>49</v>
      </c>
      <c r="R12" s="65">
        <v>12</v>
      </c>
      <c r="S12" s="70">
        <v>66.7</v>
      </c>
    </row>
    <row r="13" spans="1:19" ht="21" customHeight="1" x14ac:dyDescent="0.2">
      <c r="A13" s="43">
        <v>4</v>
      </c>
      <c r="B13" s="43">
        <v>144</v>
      </c>
      <c r="C13" s="44">
        <v>645239</v>
      </c>
      <c r="D13" s="44">
        <v>163497</v>
      </c>
      <c r="E13" s="45">
        <v>808736</v>
      </c>
      <c r="F13" s="46">
        <v>59422</v>
      </c>
      <c r="G13" s="48">
        <v>12</v>
      </c>
      <c r="H13" s="47">
        <v>15</v>
      </c>
      <c r="I13" s="47">
        <v>3</v>
      </c>
      <c r="J13" s="47">
        <v>18</v>
      </c>
      <c r="K13" s="43">
        <v>4</v>
      </c>
      <c r="L13" s="44">
        <v>107</v>
      </c>
      <c r="M13" s="44">
        <v>490518</v>
      </c>
      <c r="N13" s="44">
        <v>110905</v>
      </c>
      <c r="O13" s="45">
        <v>601423</v>
      </c>
      <c r="P13" s="46">
        <v>35585</v>
      </c>
      <c r="Q13" s="71" t="s">
        <v>50</v>
      </c>
      <c r="R13" s="65">
        <v>12</v>
      </c>
      <c r="S13" s="70">
        <v>66.7</v>
      </c>
    </row>
    <row r="14" spans="1:19" ht="21.75" customHeight="1" x14ac:dyDescent="0.2">
      <c r="A14" s="43">
        <v>4</v>
      </c>
      <c r="B14" s="43">
        <v>133</v>
      </c>
      <c r="C14" s="44">
        <v>606327</v>
      </c>
      <c r="D14" s="44">
        <v>165932</v>
      </c>
      <c r="E14" s="45">
        <v>772259</v>
      </c>
      <c r="F14" s="46">
        <v>66552</v>
      </c>
      <c r="G14" s="48">
        <v>1</v>
      </c>
      <c r="H14" s="47">
        <v>15</v>
      </c>
      <c r="I14" s="47">
        <v>3</v>
      </c>
      <c r="J14" s="47">
        <v>18</v>
      </c>
      <c r="K14" s="43">
        <v>4</v>
      </c>
      <c r="L14" s="44">
        <v>102</v>
      </c>
      <c r="M14" s="44">
        <v>485417</v>
      </c>
      <c r="N14" s="44">
        <v>147601</v>
      </c>
      <c r="O14" s="45">
        <v>633018</v>
      </c>
      <c r="P14" s="46">
        <v>68246</v>
      </c>
      <c r="Q14" s="71" t="s">
        <v>51</v>
      </c>
      <c r="R14" s="65">
        <v>12</v>
      </c>
      <c r="S14" s="70">
        <v>66.7</v>
      </c>
    </row>
    <row r="15" spans="1:19" ht="21.75" customHeight="1" x14ac:dyDescent="0.2">
      <c r="A15" s="43">
        <v>4</v>
      </c>
      <c r="B15" s="43">
        <v>116</v>
      </c>
      <c r="C15" s="44">
        <v>523790</v>
      </c>
      <c r="D15" s="44">
        <v>137272</v>
      </c>
      <c r="E15" s="45">
        <v>661062</v>
      </c>
      <c r="F15" s="46">
        <v>52202</v>
      </c>
      <c r="G15" s="48">
        <v>2</v>
      </c>
      <c r="H15" s="47">
        <v>15</v>
      </c>
      <c r="I15" s="47">
        <v>3</v>
      </c>
      <c r="J15" s="47">
        <v>18</v>
      </c>
      <c r="K15" s="43">
        <v>4</v>
      </c>
      <c r="L15" s="44">
        <v>79</v>
      </c>
      <c r="M15" s="44">
        <v>359513</v>
      </c>
      <c r="N15" s="44">
        <v>108812</v>
      </c>
      <c r="O15" s="45">
        <v>468325</v>
      </c>
      <c r="P15" s="46">
        <v>50189</v>
      </c>
      <c r="Q15" s="71" t="s">
        <v>52</v>
      </c>
      <c r="R15" s="65">
        <v>13</v>
      </c>
      <c r="S15" s="70">
        <v>72.2</v>
      </c>
    </row>
    <row r="16" spans="1:19" ht="24.75" customHeight="1" x14ac:dyDescent="0.2">
      <c r="A16" s="43">
        <v>4</v>
      </c>
      <c r="B16" s="43">
        <v>151</v>
      </c>
      <c r="C16" s="44">
        <v>688889</v>
      </c>
      <c r="D16" s="44">
        <v>170782</v>
      </c>
      <c r="E16" s="45">
        <v>859671</v>
      </c>
      <c r="F16" s="46">
        <v>60152</v>
      </c>
      <c r="G16" s="48">
        <v>3</v>
      </c>
      <c r="H16" s="47">
        <v>15</v>
      </c>
      <c r="I16" s="47">
        <v>3</v>
      </c>
      <c r="J16" s="47">
        <v>18</v>
      </c>
      <c r="K16" s="43">
        <v>4</v>
      </c>
      <c r="L16" s="44">
        <v>104</v>
      </c>
      <c r="M16" s="44">
        <v>489776</v>
      </c>
      <c r="N16" s="44">
        <v>122915</v>
      </c>
      <c r="O16" s="45">
        <v>612681</v>
      </c>
      <c r="P16" s="46">
        <v>46153</v>
      </c>
      <c r="Q16" s="71" t="s">
        <v>53</v>
      </c>
      <c r="R16" s="65">
        <v>12</v>
      </c>
      <c r="S16" s="70">
        <v>66.7</v>
      </c>
    </row>
    <row r="17" spans="1:19" ht="23.25" customHeight="1" x14ac:dyDescent="0.2">
      <c r="A17" s="43">
        <v>4</v>
      </c>
      <c r="B17" s="44">
        <v>1739</v>
      </c>
      <c r="C17" s="44">
        <v>7865620</v>
      </c>
      <c r="D17" s="44">
        <v>2419592</v>
      </c>
      <c r="E17" s="45">
        <v>10285212</v>
      </c>
      <c r="F17" s="49">
        <v>1095794</v>
      </c>
      <c r="G17" s="48" t="s">
        <v>29</v>
      </c>
      <c r="H17" s="47">
        <v>15</v>
      </c>
      <c r="I17" s="47">
        <v>3</v>
      </c>
      <c r="J17" s="47">
        <v>18</v>
      </c>
      <c r="K17" s="43">
        <v>4</v>
      </c>
      <c r="L17" s="44">
        <f t="shared" ref="L17:P17" si="0">SUM(L5:L16)</f>
        <v>1254</v>
      </c>
      <c r="M17" s="44">
        <f t="shared" si="0"/>
        <v>5756051</v>
      </c>
      <c r="N17" s="44">
        <f t="shared" si="0"/>
        <v>1758164</v>
      </c>
      <c r="O17" s="45">
        <f t="shared" si="0"/>
        <v>7514205</v>
      </c>
      <c r="P17" s="46">
        <f t="shared" si="0"/>
        <v>812633</v>
      </c>
      <c r="Q17" s="71" t="s">
        <v>54</v>
      </c>
      <c r="R17" s="65">
        <v>14</v>
      </c>
      <c r="S17" s="70">
        <v>77.8</v>
      </c>
    </row>
    <row r="18" spans="1:19" ht="21.75" customHeight="1" x14ac:dyDescent="0.2">
      <c r="B18" s="50" t="s">
        <v>55</v>
      </c>
      <c r="C18" s="50"/>
      <c r="D18" s="50"/>
      <c r="E18" s="50"/>
      <c r="G18" s="51"/>
      <c r="H18" s="148" t="s">
        <v>30</v>
      </c>
      <c r="I18" s="148"/>
      <c r="J18" s="47">
        <v>22</v>
      </c>
      <c r="K18" s="43">
        <v>4</v>
      </c>
      <c r="L18" s="44">
        <v>1739</v>
      </c>
      <c r="M18" s="44">
        <v>7865620</v>
      </c>
      <c r="N18" s="44">
        <v>2419592</v>
      </c>
      <c r="O18" s="45">
        <v>10285212</v>
      </c>
      <c r="P18" s="46">
        <v>1095794</v>
      </c>
      <c r="Q18" s="69"/>
      <c r="R18" s="65">
        <v>20</v>
      </c>
      <c r="S18" s="70">
        <v>95.2</v>
      </c>
    </row>
    <row r="19" spans="1:19" ht="21" customHeight="1" x14ac:dyDescent="0.2">
      <c r="A19" s="53"/>
      <c r="B19" s="54"/>
      <c r="C19" s="55"/>
      <c r="D19" s="55"/>
      <c r="E19" s="55"/>
      <c r="F19" s="53"/>
      <c r="G19" s="51"/>
      <c r="H19" s="149" t="s">
        <v>32</v>
      </c>
      <c r="I19" s="149"/>
      <c r="J19" s="62">
        <v>81.8</v>
      </c>
      <c r="K19" s="62">
        <v>100</v>
      </c>
      <c r="L19" s="62">
        <v>72.099999999999994</v>
      </c>
      <c r="M19" s="62">
        <v>73.2</v>
      </c>
      <c r="N19" s="62">
        <v>72.7</v>
      </c>
      <c r="O19" s="63">
        <v>73.099999999999994</v>
      </c>
      <c r="P19" s="64">
        <v>74.2</v>
      </c>
      <c r="Q19" s="72"/>
      <c r="R19" s="62">
        <v>73.7</v>
      </c>
      <c r="S19" s="62">
        <v>81.7</v>
      </c>
    </row>
    <row r="20" spans="1:19" ht="21.75" customHeight="1" x14ac:dyDescent="0.2">
      <c r="B20" s="56"/>
      <c r="C20" s="57"/>
      <c r="D20" s="57"/>
      <c r="E20" s="57"/>
      <c r="G20" s="51"/>
      <c r="H20" s="150" t="s">
        <v>33</v>
      </c>
      <c r="I20" s="150"/>
      <c r="J20" s="65">
        <v>-4</v>
      </c>
      <c r="K20" s="65">
        <v>0</v>
      </c>
      <c r="L20" s="65">
        <v>-485</v>
      </c>
      <c r="M20" s="66">
        <v>-2109569</v>
      </c>
      <c r="N20" s="65">
        <v>-661428</v>
      </c>
      <c r="O20" s="67">
        <v>-2771007</v>
      </c>
      <c r="P20" s="49">
        <v>-283161</v>
      </c>
      <c r="Q20" s="72"/>
      <c r="R20" s="65">
        <v>-6</v>
      </c>
      <c r="S20" s="73">
        <v>-17.3</v>
      </c>
    </row>
    <row r="21" spans="1:19" ht="19.5" customHeight="1" x14ac:dyDescent="0.2">
      <c r="H21" s="58" t="s">
        <v>56</v>
      </c>
      <c r="J21" s="58"/>
      <c r="M21" s="57"/>
      <c r="P21" s="57"/>
    </row>
  </sheetData>
  <mergeCells count="9">
    <mergeCell ref="H18:I18"/>
    <mergeCell ref="H19:I19"/>
    <mergeCell ref="H20:I20"/>
    <mergeCell ref="A1:S1"/>
    <mergeCell ref="A2:F2"/>
    <mergeCell ref="H2:S2"/>
    <mergeCell ref="C3:F3"/>
    <mergeCell ref="H3:J3"/>
    <mergeCell ref="M3:Q3"/>
  </mergeCells>
  <phoneticPr fontId="25"/>
  <pageMargins left="0.196850393700787" right="0" top="0.98425196850393704" bottom="0.59055118110236204" header="0.511811023622047" footer="0.511811023622047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5"/>
  <sheetViews>
    <sheetView topLeftCell="F29" workbookViewId="0">
      <selection activeCell="M46" sqref="M46"/>
    </sheetView>
  </sheetViews>
  <sheetFormatPr defaultColWidth="9" defaultRowHeight="20.149999999999999" customHeight="1" x14ac:dyDescent="0.2"/>
  <cols>
    <col min="1" max="1" width="13.6328125" style="1" customWidth="1"/>
    <col min="2" max="9" width="12.81640625" style="2" customWidth="1"/>
    <col min="10" max="11" width="14" style="2" customWidth="1"/>
    <col min="12" max="13" width="12.81640625" style="2" customWidth="1"/>
    <col min="14" max="14" width="13.6328125" style="2" customWidth="1"/>
    <col min="15" max="16384" width="9" style="2"/>
  </cols>
  <sheetData>
    <row r="1" spans="1:14" ht="19.5" customHeight="1" x14ac:dyDescent="0.2">
      <c r="A1" s="176" t="s">
        <v>57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</row>
    <row r="2" spans="1:14" ht="19.5" customHeight="1" x14ac:dyDescent="0.2"/>
    <row r="3" spans="1:14" s="1" customFormat="1" ht="19.5" customHeight="1" x14ac:dyDescent="0.2">
      <c r="A3" s="181"/>
      <c r="B3" s="177" t="s">
        <v>58</v>
      </c>
      <c r="C3" s="178"/>
      <c r="D3" s="179"/>
      <c r="E3" s="180"/>
      <c r="F3" s="177" t="s">
        <v>59</v>
      </c>
      <c r="G3" s="178"/>
      <c r="H3" s="179"/>
      <c r="I3" s="180"/>
      <c r="J3" s="177" t="s">
        <v>60</v>
      </c>
      <c r="K3" s="178"/>
      <c r="L3" s="179"/>
      <c r="M3" s="180"/>
      <c r="N3" s="174"/>
    </row>
    <row r="4" spans="1:14" s="1" customFormat="1" ht="19.5" customHeight="1" x14ac:dyDescent="0.2">
      <c r="A4" s="182"/>
      <c r="B4" s="4" t="s">
        <v>61</v>
      </c>
      <c r="C4" s="5" t="s">
        <v>62</v>
      </c>
      <c r="D4" s="5" t="s">
        <v>63</v>
      </c>
      <c r="E4" s="6" t="s">
        <v>64</v>
      </c>
      <c r="F4" s="4" t="s">
        <v>61</v>
      </c>
      <c r="G4" s="5" t="s">
        <v>62</v>
      </c>
      <c r="H4" s="5" t="s">
        <v>63</v>
      </c>
      <c r="I4" s="6" t="s">
        <v>64</v>
      </c>
      <c r="J4" s="4" t="s">
        <v>61</v>
      </c>
      <c r="K4" s="5" t="s">
        <v>62</v>
      </c>
      <c r="L4" s="5" t="s">
        <v>63</v>
      </c>
      <c r="M4" s="6" t="s">
        <v>64</v>
      </c>
      <c r="N4" s="175"/>
    </row>
    <row r="5" spans="1:14" ht="19.5" customHeight="1" x14ac:dyDescent="0.2">
      <c r="A5" s="7" t="s">
        <v>65</v>
      </c>
      <c r="B5" s="8">
        <v>4935208</v>
      </c>
      <c r="C5" s="9">
        <v>3880817</v>
      </c>
      <c r="D5" s="10">
        <v>78.599999999999994</v>
      </c>
      <c r="E5" s="11" t="s">
        <v>66</v>
      </c>
      <c r="F5" s="8">
        <v>682343</v>
      </c>
      <c r="G5" s="9">
        <v>636028</v>
      </c>
      <c r="H5" s="10">
        <v>93.2</v>
      </c>
      <c r="I5" s="11" t="s">
        <v>67</v>
      </c>
      <c r="J5" s="8">
        <v>5617551</v>
      </c>
      <c r="K5" s="9">
        <v>4516845</v>
      </c>
      <c r="L5" s="10">
        <v>80.400000000000006</v>
      </c>
      <c r="M5" s="11" t="s">
        <v>68</v>
      </c>
      <c r="N5" s="28" t="s">
        <v>65</v>
      </c>
    </row>
    <row r="6" spans="1:14" ht="19.5" customHeight="1" x14ac:dyDescent="0.2">
      <c r="A6" s="7" t="s">
        <v>69</v>
      </c>
      <c r="B6" s="12">
        <v>581504</v>
      </c>
      <c r="C6" s="13">
        <v>450576</v>
      </c>
      <c r="D6" s="14">
        <v>747.5</v>
      </c>
      <c r="E6" s="15" t="s">
        <v>70</v>
      </c>
      <c r="F6" s="12">
        <v>60480</v>
      </c>
      <c r="G6" s="13">
        <v>63504</v>
      </c>
      <c r="H6" s="14">
        <v>105</v>
      </c>
      <c r="I6" s="15">
        <v>3024</v>
      </c>
      <c r="J6" s="12">
        <v>641984</v>
      </c>
      <c r="K6" s="13">
        <v>514080</v>
      </c>
      <c r="L6" s="14">
        <v>80.099999999999994</v>
      </c>
      <c r="M6" s="15" t="s">
        <v>71</v>
      </c>
      <c r="N6" s="28" t="s">
        <v>69</v>
      </c>
    </row>
    <row r="7" spans="1:14" ht="19.5" customHeight="1" x14ac:dyDescent="0.2">
      <c r="A7" s="7" t="s">
        <v>72</v>
      </c>
      <c r="B7" s="12">
        <v>3422909</v>
      </c>
      <c r="C7" s="13">
        <v>2860441</v>
      </c>
      <c r="D7" s="14">
        <v>83.6</v>
      </c>
      <c r="E7" s="15" t="s">
        <v>73</v>
      </c>
      <c r="F7" s="12">
        <v>415470</v>
      </c>
      <c r="G7" s="13">
        <v>828356</v>
      </c>
      <c r="H7" s="14">
        <v>199.4</v>
      </c>
      <c r="I7" s="15">
        <v>412886</v>
      </c>
      <c r="J7" s="12">
        <v>3838379</v>
      </c>
      <c r="K7" s="13">
        <v>3688797</v>
      </c>
      <c r="L7" s="14">
        <v>96.1</v>
      </c>
      <c r="M7" s="15" t="s">
        <v>74</v>
      </c>
      <c r="N7" s="28" t="s">
        <v>72</v>
      </c>
    </row>
    <row r="8" spans="1:14" ht="19.5" customHeight="1" x14ac:dyDescent="0.2">
      <c r="A8" s="7" t="s">
        <v>75</v>
      </c>
      <c r="B8" s="12">
        <v>3274835</v>
      </c>
      <c r="C8" s="13">
        <v>3728720</v>
      </c>
      <c r="D8" s="14">
        <v>113.9</v>
      </c>
      <c r="E8" s="16">
        <v>453885</v>
      </c>
      <c r="F8" s="12">
        <v>261790</v>
      </c>
      <c r="G8" s="13">
        <v>372000</v>
      </c>
      <c r="H8" s="14">
        <v>142.1</v>
      </c>
      <c r="I8" s="15">
        <v>110210</v>
      </c>
      <c r="J8" s="12">
        <v>3536625</v>
      </c>
      <c r="K8" s="13">
        <v>4100720</v>
      </c>
      <c r="L8" s="14">
        <v>116</v>
      </c>
      <c r="M8" s="16">
        <v>564095</v>
      </c>
      <c r="N8" s="28" t="s">
        <v>75</v>
      </c>
    </row>
    <row r="9" spans="1:14" ht="19.5" customHeight="1" x14ac:dyDescent="0.2">
      <c r="A9" s="7" t="s">
        <v>76</v>
      </c>
      <c r="B9" s="12">
        <v>61376</v>
      </c>
      <c r="C9" s="13">
        <v>0</v>
      </c>
      <c r="D9" s="17" t="s">
        <v>77</v>
      </c>
      <c r="E9" s="16" t="s">
        <v>78</v>
      </c>
      <c r="F9" s="12">
        <v>83110</v>
      </c>
      <c r="G9" s="13">
        <v>0</v>
      </c>
      <c r="H9" s="17" t="s">
        <v>77</v>
      </c>
      <c r="I9" s="16" t="s">
        <v>79</v>
      </c>
      <c r="J9" s="12">
        <v>144486</v>
      </c>
      <c r="K9" s="13">
        <v>0</v>
      </c>
      <c r="L9" s="17" t="s">
        <v>77</v>
      </c>
      <c r="M9" s="16" t="s">
        <v>80</v>
      </c>
      <c r="N9" s="28" t="s">
        <v>76</v>
      </c>
    </row>
    <row r="10" spans="1:14" ht="19.5" customHeight="1" x14ac:dyDescent="0.2">
      <c r="A10" s="7" t="s">
        <v>81</v>
      </c>
      <c r="B10" s="12">
        <v>6256755</v>
      </c>
      <c r="C10" s="13">
        <v>6632661</v>
      </c>
      <c r="D10" s="14">
        <v>106</v>
      </c>
      <c r="E10" s="16">
        <v>375906</v>
      </c>
      <c r="F10" s="12">
        <v>1332795</v>
      </c>
      <c r="G10" s="13">
        <v>1705729</v>
      </c>
      <c r="H10" s="14">
        <v>128</v>
      </c>
      <c r="I10" s="16">
        <v>372934</v>
      </c>
      <c r="J10" s="12">
        <v>7589550</v>
      </c>
      <c r="K10" s="13">
        <v>8338390</v>
      </c>
      <c r="L10" s="14">
        <v>109.9</v>
      </c>
      <c r="M10" s="16">
        <v>748840</v>
      </c>
      <c r="N10" s="28" t="s">
        <v>81</v>
      </c>
    </row>
    <row r="11" spans="1:14" ht="19.5" customHeight="1" x14ac:dyDescent="0.2">
      <c r="A11" s="7" t="s">
        <v>82</v>
      </c>
      <c r="B11" s="12">
        <v>0</v>
      </c>
      <c r="C11" s="13">
        <v>45840</v>
      </c>
      <c r="D11" s="17" t="s">
        <v>77</v>
      </c>
      <c r="E11" s="16">
        <v>45840</v>
      </c>
      <c r="F11" s="12">
        <v>0</v>
      </c>
      <c r="G11" s="13">
        <v>16200</v>
      </c>
      <c r="H11" s="17" t="s">
        <v>77</v>
      </c>
      <c r="I11" s="16">
        <v>16200</v>
      </c>
      <c r="J11" s="12">
        <v>0</v>
      </c>
      <c r="K11" s="13">
        <v>62040</v>
      </c>
      <c r="L11" s="17" t="s">
        <v>77</v>
      </c>
      <c r="M11" s="16">
        <v>62040</v>
      </c>
      <c r="N11" s="28" t="s">
        <v>82</v>
      </c>
    </row>
    <row r="12" spans="1:14" ht="19.5" customHeight="1" x14ac:dyDescent="0.2">
      <c r="A12" s="7" t="s">
        <v>83</v>
      </c>
      <c r="B12" s="12">
        <v>8896500</v>
      </c>
      <c r="C12" s="13">
        <v>9443620</v>
      </c>
      <c r="D12" s="14">
        <v>106.1</v>
      </c>
      <c r="E12" s="16">
        <v>547120</v>
      </c>
      <c r="F12" s="12">
        <v>1786640</v>
      </c>
      <c r="G12" s="13">
        <v>1786840</v>
      </c>
      <c r="H12" s="14">
        <v>100</v>
      </c>
      <c r="I12" s="15">
        <v>200</v>
      </c>
      <c r="J12" s="12">
        <v>10683140</v>
      </c>
      <c r="K12" s="13">
        <v>11230460</v>
      </c>
      <c r="L12" s="14">
        <v>105.1</v>
      </c>
      <c r="M12" s="16">
        <v>547320</v>
      </c>
      <c r="N12" s="28" t="s">
        <v>83</v>
      </c>
    </row>
    <row r="13" spans="1:14" ht="19.5" customHeight="1" x14ac:dyDescent="0.2">
      <c r="A13" s="7" t="s">
        <v>84</v>
      </c>
      <c r="B13" s="12">
        <v>366435</v>
      </c>
      <c r="C13" s="13">
        <v>291254</v>
      </c>
      <c r="D13" s="14">
        <v>79.5</v>
      </c>
      <c r="E13" s="16" t="s">
        <v>85</v>
      </c>
      <c r="F13" s="12">
        <v>56797</v>
      </c>
      <c r="G13" s="13">
        <v>55640</v>
      </c>
      <c r="H13" s="14">
        <v>98</v>
      </c>
      <c r="I13" s="15" t="s">
        <v>86</v>
      </c>
      <c r="J13" s="12">
        <v>423232</v>
      </c>
      <c r="K13" s="13">
        <v>346894</v>
      </c>
      <c r="L13" s="14">
        <v>82</v>
      </c>
      <c r="M13" s="16" t="s">
        <v>87</v>
      </c>
      <c r="N13" s="28" t="s">
        <v>84</v>
      </c>
    </row>
    <row r="14" spans="1:14" ht="19.5" customHeight="1" x14ac:dyDescent="0.2">
      <c r="A14" s="7" t="s">
        <v>88</v>
      </c>
      <c r="B14" s="12">
        <v>2732770</v>
      </c>
      <c r="C14" s="13">
        <v>1707300</v>
      </c>
      <c r="D14" s="14">
        <v>62.5</v>
      </c>
      <c r="E14" s="16" t="s">
        <v>89</v>
      </c>
      <c r="F14" s="12">
        <v>334960</v>
      </c>
      <c r="G14" s="13">
        <v>202925</v>
      </c>
      <c r="H14" s="14">
        <v>80.599999999999994</v>
      </c>
      <c r="I14" s="15" t="s">
        <v>90</v>
      </c>
      <c r="J14" s="12">
        <v>3067730</v>
      </c>
      <c r="K14" s="13">
        <v>1910225</v>
      </c>
      <c r="L14" s="14">
        <v>62.3</v>
      </c>
      <c r="M14" s="16" t="s">
        <v>91</v>
      </c>
      <c r="N14" s="28" t="s">
        <v>88</v>
      </c>
    </row>
    <row r="15" spans="1:14" ht="19.5" customHeight="1" x14ac:dyDescent="0.2">
      <c r="A15" s="7" t="s">
        <v>92</v>
      </c>
      <c r="B15" s="12">
        <v>71175</v>
      </c>
      <c r="C15" s="13">
        <v>0</v>
      </c>
      <c r="D15" s="17" t="s">
        <v>77</v>
      </c>
      <c r="E15" s="16" t="s">
        <v>93</v>
      </c>
      <c r="F15" s="12">
        <v>0</v>
      </c>
      <c r="G15" s="13">
        <v>0</v>
      </c>
      <c r="H15" s="17" t="s">
        <v>77</v>
      </c>
      <c r="I15" s="15" t="s">
        <v>77</v>
      </c>
      <c r="J15" s="12">
        <v>71175</v>
      </c>
      <c r="K15" s="13">
        <v>0</v>
      </c>
      <c r="L15" s="17" t="s">
        <v>77</v>
      </c>
      <c r="M15" s="16" t="s">
        <v>93</v>
      </c>
      <c r="N15" s="28" t="s">
        <v>92</v>
      </c>
    </row>
    <row r="16" spans="1:14" ht="19.5" customHeight="1" x14ac:dyDescent="0.2">
      <c r="A16" s="7" t="s">
        <v>94</v>
      </c>
      <c r="B16" s="12">
        <v>160225</v>
      </c>
      <c r="C16" s="13">
        <v>20660</v>
      </c>
      <c r="D16" s="14">
        <v>12.9</v>
      </c>
      <c r="E16" s="16" t="s">
        <v>95</v>
      </c>
      <c r="F16" s="12">
        <v>67120</v>
      </c>
      <c r="G16" s="13">
        <v>14180</v>
      </c>
      <c r="H16" s="14">
        <v>21.1</v>
      </c>
      <c r="I16" s="15" t="s">
        <v>96</v>
      </c>
      <c r="J16" s="12">
        <v>227345</v>
      </c>
      <c r="K16" s="13">
        <v>34840</v>
      </c>
      <c r="L16" s="14">
        <v>15.3</v>
      </c>
      <c r="M16" s="16" t="s">
        <v>97</v>
      </c>
      <c r="N16" s="28" t="s">
        <v>94</v>
      </c>
    </row>
    <row r="17" spans="1:14" ht="19.5" customHeight="1" x14ac:dyDescent="0.2">
      <c r="A17" s="7" t="s">
        <v>98</v>
      </c>
      <c r="B17" s="12">
        <v>549835</v>
      </c>
      <c r="C17" s="13">
        <v>386355</v>
      </c>
      <c r="D17" s="14">
        <v>70.3</v>
      </c>
      <c r="E17" s="16" t="s">
        <v>99</v>
      </c>
      <c r="F17" s="12">
        <v>64950</v>
      </c>
      <c r="G17" s="13">
        <v>59965</v>
      </c>
      <c r="H17" s="14">
        <v>92.3</v>
      </c>
      <c r="I17" s="15" t="s">
        <v>100</v>
      </c>
      <c r="J17" s="12">
        <v>614785</v>
      </c>
      <c r="K17" s="13">
        <v>446320</v>
      </c>
      <c r="L17" s="14">
        <v>72.599999999999994</v>
      </c>
      <c r="M17" s="16" t="s">
        <v>101</v>
      </c>
      <c r="N17" s="28" t="s">
        <v>98</v>
      </c>
    </row>
    <row r="18" spans="1:14" ht="19.5" customHeight="1" x14ac:dyDescent="0.2">
      <c r="A18" s="7" t="s">
        <v>102</v>
      </c>
      <c r="B18" s="12">
        <v>57980</v>
      </c>
      <c r="C18" s="13">
        <v>40620</v>
      </c>
      <c r="D18" s="14">
        <v>70.099999999999994</v>
      </c>
      <c r="E18" s="16" t="s">
        <v>103</v>
      </c>
      <c r="F18" s="12">
        <v>2160</v>
      </c>
      <c r="G18" s="13">
        <v>0</v>
      </c>
      <c r="H18" s="17" t="s">
        <v>77</v>
      </c>
      <c r="I18" s="15" t="s">
        <v>104</v>
      </c>
      <c r="J18" s="12">
        <v>60140</v>
      </c>
      <c r="K18" s="13">
        <v>40620</v>
      </c>
      <c r="L18" s="14">
        <v>67.5</v>
      </c>
      <c r="M18" s="16" t="s">
        <v>105</v>
      </c>
      <c r="N18" s="28" t="s">
        <v>102</v>
      </c>
    </row>
    <row r="19" spans="1:14" ht="19.5" customHeight="1" x14ac:dyDescent="0.2">
      <c r="A19" s="7" t="s">
        <v>106</v>
      </c>
      <c r="B19" s="12">
        <v>0</v>
      </c>
      <c r="C19" s="13">
        <v>549504</v>
      </c>
      <c r="D19" s="17" t="s">
        <v>77</v>
      </c>
      <c r="E19" s="16">
        <v>549504</v>
      </c>
      <c r="F19" s="12">
        <v>0</v>
      </c>
      <c r="G19" s="13">
        <v>77760</v>
      </c>
      <c r="H19" s="17" t="s">
        <v>77</v>
      </c>
      <c r="I19" s="15">
        <v>77760</v>
      </c>
      <c r="J19" s="12">
        <v>0</v>
      </c>
      <c r="K19" s="13">
        <v>627264</v>
      </c>
      <c r="L19" s="17" t="s">
        <v>77</v>
      </c>
      <c r="M19" s="16">
        <v>627264</v>
      </c>
      <c r="N19" s="28" t="s">
        <v>106</v>
      </c>
    </row>
    <row r="20" spans="1:14" ht="19.5" customHeight="1" x14ac:dyDescent="0.2">
      <c r="A20" s="7" t="s">
        <v>107</v>
      </c>
      <c r="B20" s="12">
        <v>413220</v>
      </c>
      <c r="C20" s="13">
        <v>718342</v>
      </c>
      <c r="D20" s="14">
        <v>198</v>
      </c>
      <c r="E20" s="16">
        <v>405122</v>
      </c>
      <c r="F20" s="12">
        <v>49920</v>
      </c>
      <c r="G20" s="13">
        <v>865380</v>
      </c>
      <c r="H20" s="14">
        <v>1733.5</v>
      </c>
      <c r="I20" s="15">
        <v>815460</v>
      </c>
      <c r="J20" s="12">
        <v>463140</v>
      </c>
      <c r="K20" s="13">
        <v>1583722</v>
      </c>
      <c r="L20" s="14">
        <v>342</v>
      </c>
      <c r="M20" s="16">
        <v>1120582</v>
      </c>
      <c r="N20" s="28" t="s">
        <v>107</v>
      </c>
    </row>
    <row r="21" spans="1:14" ht="19.5" customHeight="1" x14ac:dyDescent="0.2">
      <c r="A21" s="7" t="s">
        <v>108</v>
      </c>
      <c r="B21" s="12">
        <v>10742461</v>
      </c>
      <c r="C21" s="13">
        <v>9865826</v>
      </c>
      <c r="D21" s="14">
        <v>91.8</v>
      </c>
      <c r="E21" s="16" t="s">
        <v>109</v>
      </c>
      <c r="F21" s="12">
        <v>1586772</v>
      </c>
      <c r="G21" s="13">
        <v>1391378</v>
      </c>
      <c r="H21" s="14">
        <v>87.7</v>
      </c>
      <c r="I21" s="15" t="s">
        <v>110</v>
      </c>
      <c r="J21" s="12">
        <v>12329233</v>
      </c>
      <c r="K21" s="13">
        <v>11257204</v>
      </c>
      <c r="L21" s="14">
        <v>91.3</v>
      </c>
      <c r="M21" s="16" t="s">
        <v>111</v>
      </c>
      <c r="N21" s="28" t="s">
        <v>108</v>
      </c>
    </row>
    <row r="22" spans="1:14" ht="19.5" customHeight="1" x14ac:dyDescent="0.2">
      <c r="A22" s="7" t="s">
        <v>112</v>
      </c>
      <c r="B22" s="12">
        <v>1993516</v>
      </c>
      <c r="C22" s="13">
        <v>1938194</v>
      </c>
      <c r="D22" s="14">
        <v>97.2</v>
      </c>
      <c r="E22" s="16" t="s">
        <v>113</v>
      </c>
      <c r="F22" s="12">
        <v>230688</v>
      </c>
      <c r="G22" s="13">
        <v>233928</v>
      </c>
      <c r="H22" s="14">
        <v>101.4</v>
      </c>
      <c r="I22" s="15">
        <v>3240</v>
      </c>
      <c r="J22" s="12">
        <v>2224204</v>
      </c>
      <c r="K22" s="13">
        <v>2172122</v>
      </c>
      <c r="L22" s="14">
        <v>97.7</v>
      </c>
      <c r="M22" s="16" t="s">
        <v>114</v>
      </c>
      <c r="N22" s="28" t="s">
        <v>112</v>
      </c>
    </row>
    <row r="23" spans="1:14" ht="19.5" customHeight="1" x14ac:dyDescent="0.2">
      <c r="A23" s="7" t="s">
        <v>115</v>
      </c>
      <c r="B23" s="12">
        <v>639110</v>
      </c>
      <c r="C23" s="13">
        <v>1056185</v>
      </c>
      <c r="D23" s="14">
        <v>165.3</v>
      </c>
      <c r="E23" s="16">
        <v>417075</v>
      </c>
      <c r="F23" s="12">
        <v>90890</v>
      </c>
      <c r="G23" s="13">
        <v>143540</v>
      </c>
      <c r="H23" s="14">
        <v>157.9</v>
      </c>
      <c r="I23" s="15">
        <v>52650</v>
      </c>
      <c r="J23" s="12">
        <v>730000</v>
      </c>
      <c r="K23" s="13">
        <v>1199725</v>
      </c>
      <c r="L23" s="14">
        <v>164.3</v>
      </c>
      <c r="M23" s="16">
        <v>469725</v>
      </c>
      <c r="N23" s="28" t="s">
        <v>115</v>
      </c>
    </row>
    <row r="24" spans="1:14" ht="19.5" customHeight="1" x14ac:dyDescent="0.2">
      <c r="A24" s="7" t="s">
        <v>116</v>
      </c>
      <c r="B24" s="12">
        <v>54870</v>
      </c>
      <c r="C24" s="13">
        <v>31970</v>
      </c>
      <c r="D24" s="14">
        <v>58.3</v>
      </c>
      <c r="E24" s="16" t="s">
        <v>117</v>
      </c>
      <c r="F24" s="12">
        <v>0</v>
      </c>
      <c r="G24" s="13">
        <v>54870</v>
      </c>
      <c r="H24" s="17" t="s">
        <v>77</v>
      </c>
      <c r="I24" s="15">
        <v>54870</v>
      </c>
      <c r="J24" s="12">
        <v>54870</v>
      </c>
      <c r="K24" s="13">
        <v>86840</v>
      </c>
      <c r="L24" s="14">
        <v>158.30000000000001</v>
      </c>
      <c r="M24" s="16">
        <v>31970</v>
      </c>
      <c r="N24" s="28" t="s">
        <v>116</v>
      </c>
    </row>
    <row r="25" spans="1:14" ht="19.5" customHeight="1" x14ac:dyDescent="0.2">
      <c r="A25" s="7" t="s">
        <v>118</v>
      </c>
      <c r="B25" s="12">
        <v>21000</v>
      </c>
      <c r="C25" s="13">
        <v>0</v>
      </c>
      <c r="D25" s="17" t="s">
        <v>77</v>
      </c>
      <c r="E25" s="16" t="s">
        <v>119</v>
      </c>
      <c r="F25" s="12">
        <v>0</v>
      </c>
      <c r="G25" s="13">
        <v>0</v>
      </c>
      <c r="H25" s="17" t="s">
        <v>77</v>
      </c>
      <c r="I25" s="15" t="s">
        <v>77</v>
      </c>
      <c r="J25" s="12">
        <v>21000</v>
      </c>
      <c r="K25" s="13">
        <v>0</v>
      </c>
      <c r="L25" s="17" t="s">
        <v>77</v>
      </c>
      <c r="M25" s="16" t="s">
        <v>119</v>
      </c>
      <c r="N25" s="28" t="s">
        <v>118</v>
      </c>
    </row>
    <row r="26" spans="1:14" ht="19.5" customHeight="1" x14ac:dyDescent="0.2">
      <c r="A26" s="7" t="s">
        <v>120</v>
      </c>
      <c r="B26" s="12">
        <v>4690757</v>
      </c>
      <c r="C26" s="13">
        <v>4571922</v>
      </c>
      <c r="D26" s="14">
        <v>97.5</v>
      </c>
      <c r="E26" s="16" t="s">
        <v>121</v>
      </c>
      <c r="F26" s="12">
        <v>520508</v>
      </c>
      <c r="G26" s="13">
        <v>518791</v>
      </c>
      <c r="H26" s="14">
        <v>99.7</v>
      </c>
      <c r="I26" s="15" t="s">
        <v>122</v>
      </c>
      <c r="J26" s="12">
        <v>5211265</v>
      </c>
      <c r="K26" s="13">
        <v>5090713</v>
      </c>
      <c r="L26" s="14">
        <v>97.7</v>
      </c>
      <c r="M26" s="16" t="s">
        <v>123</v>
      </c>
      <c r="N26" s="28" t="s">
        <v>120</v>
      </c>
    </row>
    <row r="27" spans="1:14" ht="19.5" customHeight="1" x14ac:dyDescent="0.2">
      <c r="A27" s="7" t="s">
        <v>124</v>
      </c>
      <c r="B27" s="12">
        <v>13175225</v>
      </c>
      <c r="C27" s="13">
        <v>13552011</v>
      </c>
      <c r="D27" s="14">
        <v>102.9</v>
      </c>
      <c r="E27" s="16">
        <v>376786</v>
      </c>
      <c r="F27" s="12">
        <v>1395750</v>
      </c>
      <c r="G27" s="13">
        <v>1274480</v>
      </c>
      <c r="H27" s="14">
        <v>91.3</v>
      </c>
      <c r="I27" s="15" t="s">
        <v>125</v>
      </c>
      <c r="J27" s="12">
        <v>14570975</v>
      </c>
      <c r="K27" s="13">
        <v>14826491</v>
      </c>
      <c r="L27" s="14">
        <v>101.8</v>
      </c>
      <c r="M27" s="16">
        <v>225516</v>
      </c>
      <c r="N27" s="28" t="s">
        <v>124</v>
      </c>
    </row>
    <row r="28" spans="1:14" ht="19.5" customHeight="1" x14ac:dyDescent="0.2">
      <c r="A28" s="7" t="s">
        <v>126</v>
      </c>
      <c r="B28" s="12">
        <v>56390</v>
      </c>
      <c r="C28" s="13">
        <v>0</v>
      </c>
      <c r="D28" s="18" t="s">
        <v>77</v>
      </c>
      <c r="E28" s="15" t="s">
        <v>127</v>
      </c>
      <c r="F28" s="12">
        <v>0</v>
      </c>
      <c r="G28" s="13">
        <v>0</v>
      </c>
      <c r="H28" s="17" t="s">
        <v>77</v>
      </c>
      <c r="I28" s="15" t="s">
        <v>77</v>
      </c>
      <c r="J28" s="12">
        <v>56390</v>
      </c>
      <c r="K28" s="13">
        <v>0</v>
      </c>
      <c r="L28" s="18" t="s">
        <v>77</v>
      </c>
      <c r="M28" s="15" t="s">
        <v>127</v>
      </c>
      <c r="N28" s="28" t="s">
        <v>126</v>
      </c>
    </row>
    <row r="29" spans="1:14" ht="19.5" customHeight="1" x14ac:dyDescent="0.2">
      <c r="A29" s="7" t="s">
        <v>128</v>
      </c>
      <c r="B29" s="12">
        <v>22060</v>
      </c>
      <c r="C29" s="13">
        <v>44490</v>
      </c>
      <c r="D29" s="14">
        <v>201.7</v>
      </c>
      <c r="E29" s="15">
        <v>22430</v>
      </c>
      <c r="F29" s="12">
        <v>30000</v>
      </c>
      <c r="G29" s="13">
        <v>0</v>
      </c>
      <c r="H29" s="17" t="s">
        <v>77</v>
      </c>
      <c r="I29" s="15" t="s">
        <v>129</v>
      </c>
      <c r="J29" s="12">
        <v>52060</v>
      </c>
      <c r="K29" s="13">
        <v>44490</v>
      </c>
      <c r="L29" s="14">
        <v>85.5</v>
      </c>
      <c r="M29" s="15" t="s">
        <v>130</v>
      </c>
      <c r="N29" s="28" t="s">
        <v>128</v>
      </c>
    </row>
    <row r="30" spans="1:14" ht="19.5" customHeight="1" x14ac:dyDescent="0.2">
      <c r="A30" s="7" t="s">
        <v>131</v>
      </c>
      <c r="B30" s="12">
        <v>3314280</v>
      </c>
      <c r="C30" s="13">
        <v>3091595</v>
      </c>
      <c r="D30" s="14">
        <v>93.3</v>
      </c>
      <c r="E30" s="15" t="s">
        <v>132</v>
      </c>
      <c r="F30" s="12">
        <v>434620</v>
      </c>
      <c r="G30" s="13">
        <v>446530</v>
      </c>
      <c r="H30" s="14">
        <v>102.7</v>
      </c>
      <c r="I30" s="15">
        <v>11910</v>
      </c>
      <c r="J30" s="12">
        <v>3748900</v>
      </c>
      <c r="K30" s="13">
        <v>3538125</v>
      </c>
      <c r="L30" s="14">
        <v>94.4</v>
      </c>
      <c r="M30" s="15" t="s">
        <v>133</v>
      </c>
      <c r="N30" s="28" t="s">
        <v>131</v>
      </c>
    </row>
    <row r="31" spans="1:14" ht="19.5" customHeight="1" x14ac:dyDescent="0.2">
      <c r="A31" s="7" t="s">
        <v>134</v>
      </c>
      <c r="B31" s="12">
        <v>1883604</v>
      </c>
      <c r="C31" s="13">
        <v>4413537</v>
      </c>
      <c r="D31" s="14">
        <v>234.3</v>
      </c>
      <c r="E31" s="15">
        <v>2529933</v>
      </c>
      <c r="F31" s="12">
        <v>235454</v>
      </c>
      <c r="G31" s="13">
        <v>176648</v>
      </c>
      <c r="H31" s="14">
        <v>75</v>
      </c>
      <c r="I31" s="15" t="s">
        <v>135</v>
      </c>
      <c r="J31" s="12">
        <v>2119058</v>
      </c>
      <c r="K31" s="13">
        <v>4590185</v>
      </c>
      <c r="L31" s="14">
        <v>216.6</v>
      </c>
      <c r="M31" s="15">
        <v>2471127</v>
      </c>
      <c r="N31" s="28" t="s">
        <v>134</v>
      </c>
    </row>
    <row r="32" spans="1:14" ht="19.5" customHeight="1" x14ac:dyDescent="0.2">
      <c r="A32" s="7" t="s">
        <v>136</v>
      </c>
      <c r="B32" s="12">
        <v>13513798</v>
      </c>
      <c r="C32" s="13">
        <v>13920612</v>
      </c>
      <c r="D32" s="14">
        <v>103</v>
      </c>
      <c r="E32" s="15">
        <v>406814</v>
      </c>
      <c r="F32" s="12">
        <v>1763479</v>
      </c>
      <c r="G32" s="13">
        <v>2141608</v>
      </c>
      <c r="H32" s="14">
        <v>121.4</v>
      </c>
      <c r="I32" s="15">
        <v>378129</v>
      </c>
      <c r="J32" s="12">
        <v>15277277</v>
      </c>
      <c r="K32" s="13">
        <v>16062220</v>
      </c>
      <c r="L32" s="14">
        <v>105.1</v>
      </c>
      <c r="M32" s="15">
        <v>784943</v>
      </c>
      <c r="N32" s="28" t="s">
        <v>136</v>
      </c>
    </row>
    <row r="33" spans="1:14" ht="19.5" customHeight="1" x14ac:dyDescent="0.2">
      <c r="A33" s="7" t="s">
        <v>137</v>
      </c>
      <c r="B33" s="12">
        <v>388165</v>
      </c>
      <c r="C33" s="13">
        <v>503720</v>
      </c>
      <c r="D33" s="14">
        <v>129.80000000000001</v>
      </c>
      <c r="E33" s="15">
        <v>115555</v>
      </c>
      <c r="F33" s="12">
        <v>519480</v>
      </c>
      <c r="G33" s="13">
        <v>547653</v>
      </c>
      <c r="H33" s="18">
        <v>105.4</v>
      </c>
      <c r="I33" s="15">
        <v>28173</v>
      </c>
      <c r="J33" s="12">
        <v>907645</v>
      </c>
      <c r="K33" s="13">
        <v>1051373</v>
      </c>
      <c r="L33" s="14">
        <v>115.8</v>
      </c>
      <c r="M33" s="15">
        <v>143728</v>
      </c>
      <c r="N33" s="28" t="s">
        <v>137</v>
      </c>
    </row>
    <row r="34" spans="1:14" ht="19.5" customHeight="1" x14ac:dyDescent="0.2">
      <c r="A34" s="7" t="s">
        <v>138</v>
      </c>
      <c r="B34" s="12">
        <v>25736</v>
      </c>
      <c r="C34" s="13">
        <v>27436</v>
      </c>
      <c r="D34" s="14">
        <v>106.6</v>
      </c>
      <c r="E34" s="15">
        <v>1700</v>
      </c>
      <c r="F34" s="12">
        <v>0</v>
      </c>
      <c r="G34" s="13">
        <v>0</v>
      </c>
      <c r="H34" s="17" t="s">
        <v>77</v>
      </c>
      <c r="I34" s="15" t="s">
        <v>77</v>
      </c>
      <c r="J34" s="12">
        <v>25736</v>
      </c>
      <c r="K34" s="13">
        <v>27436</v>
      </c>
      <c r="L34" s="14">
        <v>106.6</v>
      </c>
      <c r="M34" s="15">
        <v>1700</v>
      </c>
      <c r="N34" s="28" t="s">
        <v>138</v>
      </c>
    </row>
    <row r="35" spans="1:14" ht="19.5" customHeight="1" x14ac:dyDescent="0.2">
      <c r="A35" s="7" t="s">
        <v>139</v>
      </c>
      <c r="B35" s="12">
        <v>1065800</v>
      </c>
      <c r="C35" s="13">
        <v>1431650</v>
      </c>
      <c r="D35" s="14">
        <v>134.30000000000001</v>
      </c>
      <c r="E35" s="15">
        <v>365850</v>
      </c>
      <c r="F35" s="12">
        <v>131525</v>
      </c>
      <c r="G35" s="13">
        <v>166440</v>
      </c>
      <c r="H35" s="14">
        <v>126.5</v>
      </c>
      <c r="I35" s="15">
        <v>34915</v>
      </c>
      <c r="J35" s="12">
        <v>1197325</v>
      </c>
      <c r="K35" s="13">
        <v>1598090</v>
      </c>
      <c r="L35" s="14">
        <v>133.5</v>
      </c>
      <c r="M35" s="15">
        <v>400765</v>
      </c>
      <c r="N35" s="28" t="s">
        <v>139</v>
      </c>
    </row>
    <row r="36" spans="1:14" ht="19.5" customHeight="1" x14ac:dyDescent="0.2">
      <c r="A36" s="7" t="s">
        <v>140</v>
      </c>
      <c r="B36" s="12">
        <v>13639267</v>
      </c>
      <c r="C36" s="13">
        <v>15984446</v>
      </c>
      <c r="D36" s="14">
        <v>117.2</v>
      </c>
      <c r="E36" s="15">
        <v>2345179</v>
      </c>
      <c r="F36" s="12">
        <v>2534699</v>
      </c>
      <c r="G36" s="13">
        <v>2188281</v>
      </c>
      <c r="H36" s="14">
        <v>86.3</v>
      </c>
      <c r="I36" s="15" t="s">
        <v>141</v>
      </c>
      <c r="J36" s="12">
        <v>16173966</v>
      </c>
      <c r="K36" s="13">
        <v>18172727</v>
      </c>
      <c r="L36" s="14">
        <v>112.4</v>
      </c>
      <c r="M36" s="15">
        <v>1998761</v>
      </c>
      <c r="N36" s="28" t="s">
        <v>140</v>
      </c>
    </row>
    <row r="37" spans="1:14" ht="19.5" customHeight="1" x14ac:dyDescent="0.2">
      <c r="A37" s="7" t="s">
        <v>142</v>
      </c>
      <c r="B37" s="12">
        <v>0</v>
      </c>
      <c r="C37" s="13">
        <v>6810</v>
      </c>
      <c r="D37" s="18" t="s">
        <v>77</v>
      </c>
      <c r="E37" s="15">
        <v>6810</v>
      </c>
      <c r="F37" s="12">
        <v>0</v>
      </c>
      <c r="G37" s="13">
        <v>0</v>
      </c>
      <c r="H37" s="17" t="s">
        <v>77</v>
      </c>
      <c r="I37" s="15" t="s">
        <v>77</v>
      </c>
      <c r="J37" s="12">
        <v>0</v>
      </c>
      <c r="K37" s="13">
        <v>6810</v>
      </c>
      <c r="L37" s="18" t="s">
        <v>77</v>
      </c>
      <c r="M37" s="15">
        <v>6810</v>
      </c>
      <c r="N37" s="28" t="s">
        <v>142</v>
      </c>
    </row>
    <row r="38" spans="1:14" ht="19.5" customHeight="1" x14ac:dyDescent="0.2">
      <c r="A38" s="7" t="s">
        <v>143</v>
      </c>
      <c r="B38" s="12">
        <v>1984280</v>
      </c>
      <c r="C38" s="13">
        <v>2788615</v>
      </c>
      <c r="D38" s="14">
        <v>140.5</v>
      </c>
      <c r="E38" s="15">
        <v>804335</v>
      </c>
      <c r="F38" s="12">
        <v>300260</v>
      </c>
      <c r="G38" s="13">
        <v>419430</v>
      </c>
      <c r="H38" s="14">
        <v>139.69999999999999</v>
      </c>
      <c r="I38" s="15">
        <v>119170</v>
      </c>
      <c r="J38" s="12">
        <v>2284540</v>
      </c>
      <c r="K38" s="13">
        <v>3208045</v>
      </c>
      <c r="L38" s="14">
        <v>140.4</v>
      </c>
      <c r="M38" s="15">
        <v>923505</v>
      </c>
      <c r="N38" s="28" t="s">
        <v>143</v>
      </c>
    </row>
    <row r="39" spans="1:14" ht="19.5" customHeight="1" x14ac:dyDescent="0.2">
      <c r="A39" s="7" t="s">
        <v>144</v>
      </c>
      <c r="B39" s="12">
        <v>43250</v>
      </c>
      <c r="C39" s="13">
        <v>0</v>
      </c>
      <c r="D39" s="18" t="s">
        <v>77</v>
      </c>
      <c r="E39" s="15" t="s">
        <v>145</v>
      </c>
      <c r="F39" s="12">
        <v>3030</v>
      </c>
      <c r="G39" s="13">
        <v>0</v>
      </c>
      <c r="H39" s="17" t="s">
        <v>77</v>
      </c>
      <c r="I39" s="15" t="s">
        <v>146</v>
      </c>
      <c r="J39" s="12">
        <v>46280</v>
      </c>
      <c r="K39" s="13">
        <v>0</v>
      </c>
      <c r="L39" s="18" t="s">
        <v>77</v>
      </c>
      <c r="M39" s="15" t="s">
        <v>147</v>
      </c>
      <c r="N39" s="28" t="s">
        <v>144</v>
      </c>
    </row>
    <row r="40" spans="1:14" ht="19.5" customHeight="1" x14ac:dyDescent="0.2">
      <c r="A40" s="7" t="s">
        <v>148</v>
      </c>
      <c r="B40" s="12">
        <v>2789325</v>
      </c>
      <c r="C40" s="13">
        <v>2918956</v>
      </c>
      <c r="D40" s="14">
        <v>104.6</v>
      </c>
      <c r="E40" s="15">
        <v>129631</v>
      </c>
      <c r="F40" s="12">
        <v>390710</v>
      </c>
      <c r="G40" s="13">
        <v>397780</v>
      </c>
      <c r="H40" s="14">
        <v>101.8</v>
      </c>
      <c r="I40" s="15">
        <v>7070</v>
      </c>
      <c r="J40" s="12">
        <v>3180035</v>
      </c>
      <c r="K40" s="13">
        <v>3316736</v>
      </c>
      <c r="L40" s="14">
        <v>104.3</v>
      </c>
      <c r="M40" s="15">
        <v>136701</v>
      </c>
      <c r="N40" s="28" t="s">
        <v>148</v>
      </c>
    </row>
    <row r="41" spans="1:14" ht="19.5" customHeight="1" x14ac:dyDescent="0.2">
      <c r="A41" s="7" t="s">
        <v>149</v>
      </c>
      <c r="B41" s="12">
        <v>49330</v>
      </c>
      <c r="C41" s="13">
        <v>92020</v>
      </c>
      <c r="D41" s="14">
        <v>186.5</v>
      </c>
      <c r="E41" s="15">
        <v>42690</v>
      </c>
      <c r="F41" s="12">
        <v>0</v>
      </c>
      <c r="G41" s="13">
        <v>6050</v>
      </c>
      <c r="H41" s="17" t="s">
        <v>77</v>
      </c>
      <c r="I41" s="15">
        <v>6050</v>
      </c>
      <c r="J41" s="12">
        <v>49330</v>
      </c>
      <c r="K41" s="13">
        <v>98070</v>
      </c>
      <c r="L41" s="14">
        <v>198.8</v>
      </c>
      <c r="M41" s="15">
        <v>48740</v>
      </c>
      <c r="N41" s="28" t="s">
        <v>149</v>
      </c>
    </row>
    <row r="42" spans="1:14" ht="19.5" customHeight="1" x14ac:dyDescent="0.2">
      <c r="A42" s="7" t="s">
        <v>150</v>
      </c>
      <c r="B42" s="12">
        <v>0</v>
      </c>
      <c r="C42" s="13">
        <v>980290</v>
      </c>
      <c r="D42" s="18" t="s">
        <v>77</v>
      </c>
      <c r="E42" s="15">
        <v>980290</v>
      </c>
      <c r="F42" s="12">
        <v>21870</v>
      </c>
      <c r="G42" s="13">
        <v>166570</v>
      </c>
      <c r="H42" s="18">
        <v>761.6</v>
      </c>
      <c r="I42" s="15">
        <v>144700</v>
      </c>
      <c r="J42" s="12">
        <v>21870</v>
      </c>
      <c r="K42" s="13">
        <v>1146860</v>
      </c>
      <c r="L42" s="18">
        <v>5244</v>
      </c>
      <c r="M42" s="15">
        <v>1124990</v>
      </c>
      <c r="N42" s="28" t="s">
        <v>150</v>
      </c>
    </row>
    <row r="43" spans="1:14" ht="19.5" customHeight="1" x14ac:dyDescent="0.2">
      <c r="A43" s="7" t="s">
        <v>151</v>
      </c>
      <c r="B43" s="12">
        <v>2028180</v>
      </c>
      <c r="C43" s="13">
        <v>1927890</v>
      </c>
      <c r="D43" s="14">
        <v>95.1</v>
      </c>
      <c r="E43" s="15" t="s">
        <v>152</v>
      </c>
      <c r="F43" s="12">
        <v>392440</v>
      </c>
      <c r="G43" s="13">
        <v>325960</v>
      </c>
      <c r="H43" s="14">
        <v>83.1</v>
      </c>
      <c r="I43" s="15" t="s">
        <v>153</v>
      </c>
      <c r="J43" s="12">
        <v>2420620</v>
      </c>
      <c r="K43" s="13">
        <v>2253850</v>
      </c>
      <c r="L43" s="14">
        <v>93.1</v>
      </c>
      <c r="M43" s="15" t="s">
        <v>154</v>
      </c>
      <c r="N43" s="28" t="s">
        <v>151</v>
      </c>
    </row>
    <row r="44" spans="1:14" ht="19.5" customHeight="1" x14ac:dyDescent="0.2">
      <c r="A44" s="19" t="s">
        <v>155</v>
      </c>
      <c r="B44" s="20">
        <v>0</v>
      </c>
      <c r="C44" s="21">
        <v>12530</v>
      </c>
      <c r="D44" s="22" t="s">
        <v>77</v>
      </c>
      <c r="E44" s="23">
        <v>12530</v>
      </c>
      <c r="F44" s="20">
        <v>0</v>
      </c>
      <c r="G44" s="21">
        <v>0</v>
      </c>
      <c r="H44" s="23" t="s">
        <v>77</v>
      </c>
      <c r="I44" s="23" t="s">
        <v>77</v>
      </c>
      <c r="J44" s="20">
        <v>0</v>
      </c>
      <c r="K44" s="21">
        <v>12530</v>
      </c>
      <c r="L44" s="22" t="s">
        <v>77</v>
      </c>
      <c r="M44" s="23">
        <v>12530</v>
      </c>
      <c r="N44" s="29" t="s">
        <v>155</v>
      </c>
    </row>
    <row r="45" spans="1:14" ht="19.5" customHeight="1" x14ac:dyDescent="0.2">
      <c r="A45" s="3" t="s">
        <v>43</v>
      </c>
      <c r="B45" s="24">
        <v>103901131</v>
      </c>
      <c r="C45" s="25">
        <v>109917415</v>
      </c>
      <c r="D45" s="26">
        <v>105.8</v>
      </c>
      <c r="E45" s="27">
        <v>6016284</v>
      </c>
      <c r="F45" s="24">
        <v>15780710</v>
      </c>
      <c r="G45" s="25">
        <v>17284444</v>
      </c>
      <c r="H45" s="26">
        <v>109.5</v>
      </c>
      <c r="I45" s="27">
        <v>1503734</v>
      </c>
      <c r="J45" s="24">
        <v>119681841</v>
      </c>
      <c r="K45" s="25">
        <v>127201859</v>
      </c>
      <c r="L45" s="26">
        <v>106.3</v>
      </c>
      <c r="M45" s="27">
        <v>7520018</v>
      </c>
      <c r="N45" s="30" t="s">
        <v>43</v>
      </c>
    </row>
  </sheetData>
  <mergeCells count="6">
    <mergeCell ref="N3:N4"/>
    <mergeCell ref="A1:M1"/>
    <mergeCell ref="B3:E3"/>
    <mergeCell ref="F3:I3"/>
    <mergeCell ref="J3:M3"/>
    <mergeCell ref="A3:A4"/>
  </mergeCells>
  <phoneticPr fontId="25"/>
  <pageMargins left="0.59055118110236204" right="0.39370078740157499" top="0.39370078740157499" bottom="0.196850393700787" header="0.511811023622047" footer="0.51181102362204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ColWidth="9" defaultRowHeight="13" x14ac:dyDescent="0.2"/>
  <sheetData/>
  <phoneticPr fontId="25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計算式　請負委任</vt:lpstr>
      <vt:lpstr>派遣事業実績明朝</vt:lpstr>
      <vt:lpstr>使わない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2023-05-30T03:13:39Z</cp:lastPrinted>
  <dcterms:created xsi:type="dcterms:W3CDTF">2003-05-01T09:41:00Z</dcterms:created>
  <dcterms:modified xsi:type="dcterms:W3CDTF">2023-06-02T02:14:04Z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