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G:\R5総会資料\"/>
    </mc:Choice>
  </mc:AlternateContent>
  <xr:revisionPtr revIDLastSave="0" documentId="13_ncr:1_{BBF19CEC-C561-4480-96F3-42AF9DD51A5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計算式正味財産増減計算書" sheetId="3" r:id="rId1"/>
  </sheets>
  <calcPr calcId="191029"/>
</workbook>
</file>

<file path=xl/calcChain.xml><?xml version="1.0" encoding="utf-8"?>
<calcChain xmlns="http://schemas.openxmlformats.org/spreadsheetml/2006/main">
  <c r="H91" i="3" l="1"/>
  <c r="F37" i="3"/>
  <c r="H108" i="3"/>
  <c r="F32" i="3"/>
  <c r="G37" i="3"/>
  <c r="F119" i="3"/>
  <c r="F117" i="3"/>
  <c r="F115" i="3"/>
  <c r="F118" i="3" s="1"/>
  <c r="H106" i="3"/>
  <c r="F105" i="3"/>
  <c r="H105" i="3" s="1"/>
  <c r="H96" i="3"/>
  <c r="H95" i="3"/>
  <c r="H94" i="3"/>
  <c r="H93" i="3"/>
  <c r="H92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G72" i="3"/>
  <c r="F72" i="3"/>
  <c r="H71" i="3"/>
  <c r="H70" i="3"/>
  <c r="H69" i="3"/>
  <c r="H68" i="3"/>
  <c r="H67" i="3"/>
  <c r="H66" i="3"/>
  <c r="H64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0" i="3"/>
  <c r="H39" i="3"/>
  <c r="H38" i="3"/>
  <c r="H34" i="3"/>
  <c r="H33" i="3"/>
  <c r="G32" i="3"/>
  <c r="H31" i="3"/>
  <c r="F30" i="3"/>
  <c r="H30" i="3" s="1"/>
  <c r="H29" i="3"/>
  <c r="H28" i="3"/>
  <c r="G27" i="3"/>
  <c r="F27" i="3"/>
  <c r="H26" i="3"/>
  <c r="H25" i="3"/>
  <c r="G24" i="3"/>
  <c r="F24" i="3"/>
  <c r="H23" i="3"/>
  <c r="H22" i="3"/>
  <c r="H21" i="3"/>
  <c r="G20" i="3"/>
  <c r="F20" i="3"/>
  <c r="H19" i="3"/>
  <c r="G18" i="3"/>
  <c r="F18" i="3"/>
  <c r="H17" i="3"/>
  <c r="H16" i="3"/>
  <c r="H15" i="3"/>
  <c r="H14" i="3"/>
  <c r="G13" i="3"/>
  <c r="F13" i="3"/>
  <c r="H12" i="3"/>
  <c r="H11" i="3"/>
  <c r="H10" i="3"/>
  <c r="G9" i="3"/>
  <c r="F9" i="3"/>
  <c r="F107" i="3" l="1"/>
  <c r="H107" i="3" s="1"/>
  <c r="H18" i="3"/>
  <c r="H24" i="3"/>
  <c r="H72" i="3"/>
  <c r="F35" i="3"/>
  <c r="H27" i="3"/>
  <c r="H20" i="3"/>
  <c r="H13" i="3"/>
  <c r="F97" i="3"/>
  <c r="H37" i="3"/>
  <c r="H32" i="3"/>
  <c r="G35" i="3"/>
  <c r="F109" i="3"/>
  <c r="H109" i="3" s="1"/>
  <c r="F120" i="3"/>
  <c r="G97" i="3"/>
  <c r="H9" i="3"/>
  <c r="H97" i="3" l="1"/>
  <c r="F98" i="3"/>
  <c r="F103" i="3" s="1"/>
  <c r="F110" i="3" s="1"/>
  <c r="H35" i="3"/>
  <c r="G98" i="3"/>
  <c r="G103" i="3" l="1"/>
  <c r="G110" i="3" s="1"/>
  <c r="H98" i="3"/>
  <c r="H103" i="3" s="1"/>
  <c r="G112" i="3" l="1"/>
  <c r="F111" i="3" s="1"/>
  <c r="H110" i="3"/>
  <c r="G121" i="3" l="1"/>
  <c r="H111" i="3" l="1"/>
  <c r="F112" i="3"/>
  <c r="H112" i="3" l="1"/>
  <c r="F121" i="3"/>
  <c r="H121" i="3" s="1"/>
  <c r="H41" i="3"/>
</calcChain>
</file>

<file path=xl/sharedStrings.xml><?xml version="1.0" encoding="utf-8"?>
<sst xmlns="http://schemas.openxmlformats.org/spreadsheetml/2006/main" count="125" uniqueCount="90">
  <si>
    <t>正味財産増減計算書</t>
  </si>
  <si>
    <t>(単位：円)</t>
  </si>
  <si>
    <t>科目</t>
  </si>
  <si>
    <t>当年度</t>
  </si>
  <si>
    <t>前年度</t>
  </si>
  <si>
    <t>増減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</si>
  <si>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</si>
  <si>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</si>
  <si>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</si>
  <si>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</si>
  <si>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</si>
  <si>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</si>
  <si>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</si>
  <si>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独自事業収益</t>
  </si>
  <si>
    <t>労働者派遣事業等受託収益</t>
  </si>
  <si>
    <t>介護受託事業訪問介護保険報酬収益</t>
  </si>
  <si>
    <t>訪問介護保険利用者負担収益</t>
  </si>
  <si>
    <t>受取会費</t>
  </si>
  <si>
    <t>正会員受取会費</t>
  </si>
  <si>
    <t>賛助会員受取会費</t>
  </si>
  <si>
    <t>受取補助金等</t>
  </si>
  <si>
    <t>受取連合交付金</t>
  </si>
  <si>
    <t>受取市補助金</t>
  </si>
  <si>
    <t>特定資産運用益</t>
  </si>
  <si>
    <t>特定資産受取利息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</si>
  <si>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</si>
  <si>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</si>
  <si>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</si>
  <si>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</si>
  <si>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</si>
  <si>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</si>
  <si>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</si>
  <si>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</si>
  <si>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</si>
  <si>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</si>
  <si>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</si>
  <si>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</si>
  <si>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</si>
  <si>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</si>
  <si>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</si>
  <si>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</si>
  <si>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消耗品費</t>
  </si>
  <si>
    <t>印刷製本費</t>
  </si>
  <si>
    <t>光熱水料費</t>
  </si>
  <si>
    <t>賃借料</t>
  </si>
  <si>
    <t>租税公課</t>
  </si>
  <si>
    <t>組織活動費</t>
  </si>
  <si>
    <t>講習管理費</t>
  </si>
  <si>
    <t>諸謝金</t>
  </si>
  <si>
    <t>教材費</t>
  </si>
  <si>
    <t>訓練委託費</t>
  </si>
  <si>
    <t>作業適応訓練費</t>
  </si>
  <si>
    <t>委託費</t>
  </si>
  <si>
    <t>什器備品費</t>
  </si>
  <si>
    <t>修繕費</t>
  </si>
  <si>
    <t>保険料</t>
  </si>
  <si>
    <t>雑費</t>
  </si>
  <si>
    <t>支払負担金</t>
  </si>
  <si>
    <t>支払手数料</t>
  </si>
  <si>
    <t>役員等旅費交通費</t>
  </si>
  <si>
    <t>役員報酬</t>
  </si>
  <si>
    <t>支払利息</t>
  </si>
  <si>
    <t>管理費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</si>
  <si>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</si>
  <si>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</si>
  <si>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</si>
  <si>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</si>
  <si>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</si>
  <si>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</si>
  <si>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</si>
  <si>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</si>
  <si>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</si>
  <si>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経常外収益計</t>
  </si>
  <si>
    <t>(2)経常外費用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</si>
  <si>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</si>
  <si>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</si>
  <si>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</si>
  <si>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</si>
  <si>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</si>
  <si>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</si>
  <si>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</si>
  <si>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</si>
  <si>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</si>
  <si>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</si>
  <si>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</si>
  <si>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</si>
  <si>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</si>
  <si>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</si>
  <si>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令和 4年 4月 1日から令和 5年 3月31日まで</t>
    <phoneticPr fontId="4"/>
  </si>
  <si>
    <t>雑損失</t>
    <rPh sb="0" eb="3">
      <t>ザツソンシツ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</si>
</sst>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7" x14ac:knownFonts="1">
    <font>
      <sz val="11"/>
      <name val="ＭＳ Ｐゴシック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b/>
      <sz val="14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176" fontId="1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0" fontId="1" fillId="0" borderId="0" xfId="0" applyFont="1"/>
    <xf numFmtId="176" fontId="1" fillId="0" borderId="0" xfId="0" applyNumberFormat="1" applyFont="1"/>
    <xf numFmtId="0" fontId="1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176" fontId="1" fillId="0" borderId="7" xfId="0" applyNumberFormat="1" applyFont="1" applyBorder="1"/>
    <xf numFmtId="0" fontId="1" fillId="0" borderId="8" xfId="0" applyFont="1" applyBorder="1"/>
    <xf numFmtId="0" fontId="1" fillId="0" borderId="9" xfId="0" applyFont="1" applyBorder="1"/>
    <xf numFmtId="176" fontId="1" fillId="0" borderId="10" xfId="0" applyNumberFormat="1" applyFont="1" applyBorder="1"/>
    <xf numFmtId="176" fontId="1" fillId="0" borderId="4" xfId="0" applyNumberFormat="1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176" fontId="1" fillId="0" borderId="14" xfId="0" applyNumberFormat="1" applyFont="1" applyBorder="1"/>
    <xf numFmtId="176" fontId="1" fillId="0" borderId="15" xfId="0" applyNumberFormat="1" applyFont="1" applyBorder="1"/>
    <xf numFmtId="176" fontId="1" fillId="0" borderId="16" xfId="0" applyNumberFormat="1" applyFont="1" applyBorder="1"/>
    <xf numFmtId="176" fontId="1" fillId="0" borderId="9" xfId="0" applyNumberFormat="1" applyFont="1" applyBorder="1"/>
    <xf numFmtId="176" fontId="1" fillId="0" borderId="13" xfId="0" applyNumberFormat="1" applyFont="1" applyBorder="1"/>
    <xf numFmtId="0" fontId="5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21"/>
  <sheetViews>
    <sheetView showGridLines="0" showRowColHeaders="0" tabSelected="1" workbookViewId="0">
      <selection activeCell="M14" sqref="M14"/>
    </sheetView>
  </sheetViews>
  <sheetFormatPr defaultColWidth="9" defaultRowHeight="13" x14ac:dyDescent="0.2"/>
  <cols>
    <col min="1" max="4" width="2.6328125" style="3" customWidth="1"/>
    <col min="5" max="5" width="29" style="3" customWidth="1"/>
    <col min="6" max="8" width="19.08984375" style="4" customWidth="1"/>
    <col min="9" max="16384" width="9" style="4"/>
  </cols>
  <sheetData>
    <row r="1" spans="1:8" s="1" customFormat="1" ht="15" customHeight="1" x14ac:dyDescent="0.2">
      <c r="A1" s="3"/>
      <c r="B1" s="5"/>
      <c r="C1" s="5"/>
      <c r="D1" s="5"/>
      <c r="E1" s="5"/>
      <c r="F1" s="5"/>
      <c r="G1" s="5"/>
      <c r="H1" s="5"/>
    </row>
    <row r="2" spans="1:8" s="2" customFormat="1" ht="16.5" x14ac:dyDescent="0.25">
      <c r="A2" s="28" t="s">
        <v>0</v>
      </c>
      <c r="B2" s="6"/>
      <c r="C2" s="6"/>
      <c r="D2" s="6"/>
      <c r="E2" s="27"/>
      <c r="F2" s="6"/>
      <c r="G2" s="6"/>
      <c r="H2" s="6"/>
    </row>
    <row r="3" spans="1:8" s="1" customFormat="1" ht="20.149999999999999" customHeight="1" x14ac:dyDescent="0.2">
      <c r="A3" s="5" t="s">
        <v>88</v>
      </c>
      <c r="B3" s="5"/>
      <c r="C3" s="5"/>
      <c r="D3" s="5"/>
      <c r="E3" s="5"/>
      <c r="F3" s="5"/>
      <c r="G3" s="5"/>
      <c r="H3" s="5"/>
    </row>
    <row r="4" spans="1:8" s="2" customFormat="1" x14ac:dyDescent="0.2">
      <c r="A4" s="7"/>
      <c r="B4" s="7"/>
      <c r="C4" s="7"/>
      <c r="D4" s="7"/>
      <c r="E4" s="7"/>
      <c r="F4" s="7"/>
      <c r="G4" s="7"/>
      <c r="H4" s="8" t="s">
        <v>1</v>
      </c>
    </row>
    <row r="5" spans="1:8" s="2" customFormat="1" x14ac:dyDescent="0.2">
      <c r="A5" s="29" t="s">
        <v>2</v>
      </c>
      <c r="B5" s="30"/>
      <c r="C5" s="30"/>
      <c r="D5" s="30"/>
      <c r="E5" s="31"/>
      <c r="F5" s="9" t="s">
        <v>3</v>
      </c>
      <c r="G5" s="11" t="s">
        <v>4</v>
      </c>
      <c r="H5" s="10" t="s">
        <v>5</v>
      </c>
    </row>
    <row r="6" spans="1:8" x14ac:dyDescent="0.2">
      <c r="A6" s="12" t="s">
        <v>6</v>
      </c>
      <c r="E6" s="13"/>
      <c r="F6" s="14"/>
      <c r="G6" s="14"/>
      <c r="H6" s="14"/>
    </row>
    <row r="7" spans="1:8" x14ac:dyDescent="0.2">
      <c r="A7" s="15" t="s">
        <v>7</v>
      </c>
      <c r="E7" s="16"/>
      <c r="F7" s="17"/>
      <c r="G7" s="17"/>
      <c r="H7" s="17"/>
    </row>
    <row r="8" spans="1:8" x14ac:dyDescent="0.2">
      <c r="A8" s="15"/>
      <c r="B8" s="3" t="s">
        <v>8</v>
      </c>
      <c r="E8" s="16"/>
      <c r="F8" s="17"/>
      <c r="G8" s="17"/>
      <c r="H8" s="17"/>
    </row>
    <row r="9" spans="1:8" x14ac:dyDescent="0.2">
      <c r="A9" s="15"/>
      <c r="C9" s="3" t="s">
        <v>9</v>
      </c>
      <c r="E9" s="16"/>
      <c r="F9" s="17">
        <f>F10+F11+F12</f>
        <v>132156925</v>
      </c>
      <c r="G9" s="17">
        <f>G10+G11+G12</f>
        <v>134352023</v>
      </c>
      <c r="H9" s="17">
        <f>F9-G9</f>
        <v>-2195098</v>
      </c>
    </row>
    <row r="10" spans="1:8" x14ac:dyDescent="0.2">
      <c r="A10" s="15"/>
      <c r="D10" s="3" t="s">
        <v>10</v>
      </c>
      <c r="E10" s="16"/>
      <c r="F10" s="17">
        <v>103393241</v>
      </c>
      <c r="G10" s="17">
        <v>105510781</v>
      </c>
      <c r="H10" s="17">
        <f t="shared" ref="H10:H34" si="0">F10-G10</f>
        <v>-2117540</v>
      </c>
    </row>
    <row r="11" spans="1:8" x14ac:dyDescent="0.2">
      <c r="A11" s="15"/>
      <c r="D11" s="3" t="s">
        <v>11</v>
      </c>
      <c r="E11" s="16"/>
      <c r="F11" s="17">
        <v>18163872</v>
      </c>
      <c r="G11" s="17">
        <v>15809792</v>
      </c>
      <c r="H11" s="17">
        <f t="shared" si="0"/>
        <v>2354080</v>
      </c>
    </row>
    <row r="12" spans="1:8" x14ac:dyDescent="0.2">
      <c r="A12" s="15"/>
      <c r="D12" s="3" t="s">
        <v>12</v>
      </c>
      <c r="E12" s="16"/>
      <c r="F12" s="17">
        <v>10599812</v>
      </c>
      <c r="G12" s="17">
        <v>13031450</v>
      </c>
      <c r="H12" s="17">
        <f t="shared" si="0"/>
        <v>-2431638</v>
      </c>
    </row>
    <row r="13" spans="1:8" x14ac:dyDescent="0.2">
      <c r="A13" s="15"/>
      <c r="C13" s="3" t="s">
        <v>13</v>
      </c>
      <c r="E13" s="16"/>
      <c r="F13" s="17">
        <f>SUM(F14:F17)</f>
        <v>450</v>
      </c>
      <c r="G13" s="17">
        <f>SUM(G14:G17)</f>
        <v>3500</v>
      </c>
      <c r="H13" s="17">
        <f t="shared" si="0"/>
        <v>-3050</v>
      </c>
    </row>
    <row r="14" spans="1:8" x14ac:dyDescent="0.2">
      <c r="A14" s="15"/>
      <c r="D14" s="3" t="s">
        <v>10</v>
      </c>
      <c r="E14" s="16"/>
      <c r="F14" s="17">
        <v>410</v>
      </c>
      <c r="G14" s="17">
        <v>3150</v>
      </c>
      <c r="H14" s="17">
        <f t="shared" si="0"/>
        <v>-2740</v>
      </c>
    </row>
    <row r="15" spans="1:8" x14ac:dyDescent="0.2">
      <c r="A15" s="15"/>
      <c r="D15" s="3" t="s">
        <v>11</v>
      </c>
      <c r="E15" s="16"/>
      <c r="F15" s="17">
        <v>0</v>
      </c>
      <c r="G15" s="17">
        <v>0</v>
      </c>
      <c r="H15" s="17">
        <f t="shared" si="0"/>
        <v>0</v>
      </c>
    </row>
    <row r="16" spans="1:8" x14ac:dyDescent="0.2">
      <c r="A16" s="15"/>
      <c r="D16" s="3" t="s">
        <v>12</v>
      </c>
      <c r="E16" s="16"/>
      <c r="F16" s="17">
        <v>40</v>
      </c>
      <c r="G16" s="17">
        <v>350</v>
      </c>
      <c r="H16" s="17">
        <f t="shared" si="0"/>
        <v>-310</v>
      </c>
    </row>
    <row r="17" spans="1:8" x14ac:dyDescent="0.2">
      <c r="A17" s="15"/>
      <c r="D17" s="3" t="s">
        <v>13</v>
      </c>
      <c r="E17" s="16"/>
      <c r="F17" s="17">
        <v>0</v>
      </c>
      <c r="G17" s="17">
        <v>0</v>
      </c>
      <c r="H17" s="17">
        <f t="shared" si="0"/>
        <v>0</v>
      </c>
    </row>
    <row r="18" spans="1:8" x14ac:dyDescent="0.2">
      <c r="A18" s="15"/>
      <c r="C18" s="3" t="s">
        <v>14</v>
      </c>
      <c r="E18" s="16"/>
      <c r="F18" s="17">
        <f>F19</f>
        <v>1025672</v>
      </c>
      <c r="G18" s="17">
        <f>G19</f>
        <v>812633</v>
      </c>
      <c r="H18" s="17">
        <f t="shared" si="0"/>
        <v>213039</v>
      </c>
    </row>
    <row r="19" spans="1:8" x14ac:dyDescent="0.2">
      <c r="A19" s="15"/>
      <c r="D19" s="3" t="s">
        <v>14</v>
      </c>
      <c r="E19" s="16"/>
      <c r="F19" s="17">
        <v>1025672</v>
      </c>
      <c r="G19" s="17">
        <v>812633</v>
      </c>
      <c r="H19" s="17">
        <f t="shared" si="0"/>
        <v>213039</v>
      </c>
    </row>
    <row r="20" spans="1:8" x14ac:dyDescent="0.2">
      <c r="A20" s="15"/>
      <c r="C20" s="3" t="s">
        <v>15</v>
      </c>
      <c r="E20" s="16"/>
      <c r="F20" s="17">
        <f>SUM(F21:F23)</f>
        <v>1142760</v>
      </c>
      <c r="G20" s="17">
        <f>SUM(G21:G23)</f>
        <v>2666090</v>
      </c>
      <c r="H20" s="17">
        <f t="shared" si="0"/>
        <v>-1523330</v>
      </c>
    </row>
    <row r="21" spans="1:8" x14ac:dyDescent="0.2">
      <c r="A21" s="15"/>
      <c r="D21" s="3" t="s">
        <v>10</v>
      </c>
      <c r="E21" s="16"/>
      <c r="F21" s="17">
        <v>589392</v>
      </c>
      <c r="G21" s="17">
        <v>1350473</v>
      </c>
      <c r="H21" s="17">
        <f t="shared" si="0"/>
        <v>-761081</v>
      </c>
    </row>
    <row r="22" spans="1:8" x14ac:dyDescent="0.2">
      <c r="A22" s="15"/>
      <c r="D22" s="3" t="s">
        <v>12</v>
      </c>
      <c r="E22" s="16"/>
      <c r="F22" s="17">
        <v>467796</v>
      </c>
      <c r="G22" s="17">
        <v>1104606</v>
      </c>
      <c r="H22" s="17">
        <f t="shared" si="0"/>
        <v>-636810</v>
      </c>
    </row>
    <row r="23" spans="1:8" x14ac:dyDescent="0.2">
      <c r="A23" s="15"/>
      <c r="D23" s="3" t="s">
        <v>16</v>
      </c>
      <c r="E23" s="16"/>
      <c r="F23" s="17">
        <v>85572</v>
      </c>
      <c r="G23" s="17">
        <v>211011</v>
      </c>
      <c r="H23" s="17">
        <f t="shared" si="0"/>
        <v>-125439</v>
      </c>
    </row>
    <row r="24" spans="1:8" x14ac:dyDescent="0.2">
      <c r="A24" s="15"/>
      <c r="C24" s="3" t="s">
        <v>17</v>
      </c>
      <c r="E24" s="16"/>
      <c r="F24" s="17">
        <f>F25+F26</f>
        <v>544000</v>
      </c>
      <c r="G24" s="17">
        <f>G25+G26</f>
        <v>570000</v>
      </c>
      <c r="H24" s="17">
        <f t="shared" si="0"/>
        <v>-26000</v>
      </c>
    </row>
    <row r="25" spans="1:8" x14ac:dyDescent="0.2">
      <c r="A25" s="15"/>
      <c r="D25" s="3" t="s">
        <v>18</v>
      </c>
      <c r="E25" s="16"/>
      <c r="F25" s="17">
        <v>504000</v>
      </c>
      <c r="G25" s="17">
        <v>540000</v>
      </c>
      <c r="H25" s="17">
        <f t="shared" si="0"/>
        <v>-36000</v>
      </c>
    </row>
    <row r="26" spans="1:8" x14ac:dyDescent="0.2">
      <c r="A26" s="15"/>
      <c r="D26" s="3" t="s">
        <v>19</v>
      </c>
      <c r="E26" s="16"/>
      <c r="F26" s="17">
        <v>40000</v>
      </c>
      <c r="G26" s="17">
        <v>30000</v>
      </c>
      <c r="H26" s="17">
        <f t="shared" si="0"/>
        <v>10000</v>
      </c>
    </row>
    <row r="27" spans="1:8" x14ac:dyDescent="0.2">
      <c r="A27" s="15"/>
      <c r="C27" s="3" t="s">
        <v>20</v>
      </c>
      <c r="E27" s="16"/>
      <c r="F27" s="17">
        <f>F28+F29</f>
        <v>19082000</v>
      </c>
      <c r="G27" s="17">
        <f>G28+G29</f>
        <v>19082000</v>
      </c>
      <c r="H27" s="17">
        <f t="shared" si="0"/>
        <v>0</v>
      </c>
    </row>
    <row r="28" spans="1:8" x14ac:dyDescent="0.2">
      <c r="A28" s="15"/>
      <c r="D28" s="3" t="s">
        <v>21</v>
      </c>
      <c r="E28" s="16"/>
      <c r="F28" s="17">
        <v>9541000</v>
      </c>
      <c r="G28" s="17">
        <v>9541000</v>
      </c>
      <c r="H28" s="17">
        <f t="shared" si="0"/>
        <v>0</v>
      </c>
    </row>
    <row r="29" spans="1:8" x14ac:dyDescent="0.2">
      <c r="A29" s="15"/>
      <c r="D29" s="3" t="s">
        <v>22</v>
      </c>
      <c r="E29" s="16"/>
      <c r="F29" s="17">
        <v>9541000</v>
      </c>
      <c r="G29" s="17">
        <v>9541000</v>
      </c>
      <c r="H29" s="17">
        <f t="shared" si="0"/>
        <v>0</v>
      </c>
    </row>
    <row r="30" spans="1:8" x14ac:dyDescent="0.2">
      <c r="A30" s="15"/>
      <c r="C30" s="3" t="s">
        <v>23</v>
      </c>
      <c r="E30" s="16"/>
      <c r="F30" s="17">
        <f>F31</f>
        <v>0</v>
      </c>
      <c r="G30" s="17">
        <v>0</v>
      </c>
      <c r="H30" s="17">
        <f t="shared" si="0"/>
        <v>0</v>
      </c>
    </row>
    <row r="31" spans="1:8" x14ac:dyDescent="0.2">
      <c r="A31" s="15"/>
      <c r="D31" s="3" t="s">
        <v>24</v>
      </c>
      <c r="E31" s="16"/>
      <c r="F31" s="17">
        <v>0</v>
      </c>
      <c r="G31" s="17">
        <v>0</v>
      </c>
      <c r="H31" s="17">
        <f t="shared" si="0"/>
        <v>0</v>
      </c>
    </row>
    <row r="32" spans="1:8" x14ac:dyDescent="0.2">
      <c r="A32" s="15"/>
      <c r="C32" s="3" t="s">
        <v>25</v>
      </c>
      <c r="E32" s="16"/>
      <c r="F32" s="17">
        <f>F33+F34</f>
        <v>1397275</v>
      </c>
      <c r="G32" s="17">
        <f>G33+G34</f>
        <v>7269</v>
      </c>
      <c r="H32" s="17">
        <f t="shared" si="0"/>
        <v>1390006</v>
      </c>
    </row>
    <row r="33" spans="1:8" x14ac:dyDescent="0.2">
      <c r="A33" s="15"/>
      <c r="D33" s="3" t="s">
        <v>26</v>
      </c>
      <c r="E33" s="16"/>
      <c r="F33" s="17">
        <v>87</v>
      </c>
      <c r="G33" s="17">
        <v>127</v>
      </c>
      <c r="H33" s="17">
        <f t="shared" si="0"/>
        <v>-40</v>
      </c>
    </row>
    <row r="34" spans="1:8" x14ac:dyDescent="0.2">
      <c r="A34" s="15"/>
      <c r="D34" s="3" t="s">
        <v>25</v>
      </c>
      <c r="E34" s="16"/>
      <c r="F34" s="17">
        <v>1397188</v>
      </c>
      <c r="G34" s="17">
        <v>7142</v>
      </c>
      <c r="H34" s="17">
        <f t="shared" si="0"/>
        <v>1390046</v>
      </c>
    </row>
    <row r="35" spans="1:8" x14ac:dyDescent="0.2">
      <c r="A35" s="15"/>
      <c r="C35" s="3" t="s">
        <v>27</v>
      </c>
      <c r="E35" s="16"/>
      <c r="F35" s="18">
        <f>F9+F13+F18+F20+F24+F27+F30+F32</f>
        <v>155349082</v>
      </c>
      <c r="G35" s="18">
        <f>G9+G13+G18+G20+G24+G27+G30+G32</f>
        <v>157493515</v>
      </c>
      <c r="H35" s="18">
        <f>H9+H13+H18+H20+H24+H27+H30+H32</f>
        <v>-2144433</v>
      </c>
    </row>
    <row r="36" spans="1:8" x14ac:dyDescent="0.2">
      <c r="A36" s="15"/>
      <c r="B36" s="3" t="s">
        <v>28</v>
      </c>
      <c r="E36" s="16"/>
      <c r="F36" s="17"/>
      <c r="G36" s="17"/>
      <c r="H36" s="17"/>
    </row>
    <row r="37" spans="1:8" x14ac:dyDescent="0.2">
      <c r="A37" s="15"/>
      <c r="C37" s="3" t="s">
        <v>29</v>
      </c>
      <c r="E37" s="16"/>
      <c r="F37" s="17">
        <f>SUM(F38:F64)+F66+F67+F68+F69+F70+F71</f>
        <v>142034712</v>
      </c>
      <c r="G37" s="17">
        <f>SUM(G38:G64)+G66+G67+G68+G69+G70+G71</f>
        <v>148684940</v>
      </c>
      <c r="H37" s="17">
        <f t="shared" ref="H37:H42" si="1">F37-G37</f>
        <v>-6650228</v>
      </c>
    </row>
    <row r="38" spans="1:8" x14ac:dyDescent="0.2">
      <c r="A38" s="15"/>
      <c r="D38" s="3" t="s">
        <v>30</v>
      </c>
      <c r="E38" s="16"/>
      <c r="F38" s="17">
        <v>103983043</v>
      </c>
      <c r="G38" s="17">
        <v>106864404</v>
      </c>
      <c r="H38" s="17">
        <f t="shared" si="1"/>
        <v>-2881361</v>
      </c>
    </row>
    <row r="39" spans="1:8" x14ac:dyDescent="0.2">
      <c r="A39" s="15"/>
      <c r="D39" s="3" t="s">
        <v>31</v>
      </c>
      <c r="E39" s="16"/>
      <c r="F39" s="17">
        <v>5306642</v>
      </c>
      <c r="G39" s="17">
        <v>6629402</v>
      </c>
      <c r="H39" s="17">
        <f t="shared" si="1"/>
        <v>-1322760</v>
      </c>
    </row>
    <row r="40" spans="1:8" x14ac:dyDescent="0.2">
      <c r="A40" s="15"/>
      <c r="D40" s="3" t="s">
        <v>32</v>
      </c>
      <c r="E40" s="16"/>
      <c r="F40" s="17">
        <v>11462110</v>
      </c>
      <c r="G40" s="17">
        <v>8307343</v>
      </c>
      <c r="H40" s="17">
        <f t="shared" si="1"/>
        <v>3154767</v>
      </c>
    </row>
    <row r="41" spans="1:8" x14ac:dyDescent="0.2">
      <c r="A41" s="15"/>
      <c r="D41" s="3" t="s">
        <v>33</v>
      </c>
      <c r="E41" s="16"/>
      <c r="F41" s="17">
        <v>0</v>
      </c>
      <c r="G41" s="17">
        <v>0</v>
      </c>
      <c r="H41" s="17">
        <f t="shared" si="1"/>
        <v>0</v>
      </c>
    </row>
    <row r="42" spans="1:8" x14ac:dyDescent="0.2">
      <c r="A42" s="15"/>
      <c r="D42" s="3" t="s">
        <v>34</v>
      </c>
      <c r="E42" s="16"/>
      <c r="F42" s="17">
        <v>1813486</v>
      </c>
      <c r="G42" s="17">
        <v>2247408</v>
      </c>
      <c r="H42" s="17">
        <f t="shared" si="1"/>
        <v>-433922</v>
      </c>
    </row>
    <row r="43" spans="1:8" x14ac:dyDescent="0.2">
      <c r="A43" s="15"/>
      <c r="D43" s="3" t="s">
        <v>35</v>
      </c>
      <c r="E43" s="16"/>
      <c r="F43" s="17">
        <v>586194</v>
      </c>
      <c r="G43" s="17">
        <v>703953</v>
      </c>
      <c r="H43" s="17">
        <f t="shared" ref="H43:H62" si="2">F43-G43</f>
        <v>-117759</v>
      </c>
    </row>
    <row r="44" spans="1:8" x14ac:dyDescent="0.2">
      <c r="A44" s="15"/>
      <c r="D44" s="3" t="s">
        <v>36</v>
      </c>
      <c r="E44" s="16"/>
      <c r="F44" s="17">
        <v>2000</v>
      </c>
      <c r="G44" s="17">
        <v>47026</v>
      </c>
      <c r="H44" s="17">
        <f t="shared" si="2"/>
        <v>-45026</v>
      </c>
    </row>
    <row r="45" spans="1:8" x14ac:dyDescent="0.2">
      <c r="A45" s="15"/>
      <c r="D45" s="3" t="s">
        <v>37</v>
      </c>
      <c r="E45" s="16"/>
      <c r="F45" s="17">
        <v>8153</v>
      </c>
      <c r="G45" s="17">
        <v>8728</v>
      </c>
      <c r="H45" s="17">
        <f t="shared" si="2"/>
        <v>-575</v>
      </c>
    </row>
    <row r="46" spans="1:8" x14ac:dyDescent="0.2">
      <c r="A46" s="15"/>
      <c r="D46" s="3" t="s">
        <v>38</v>
      </c>
      <c r="E46" s="16"/>
      <c r="F46" s="17">
        <v>121983</v>
      </c>
      <c r="G46" s="17">
        <v>173679</v>
      </c>
      <c r="H46" s="17">
        <f t="shared" si="2"/>
        <v>-51696</v>
      </c>
    </row>
    <row r="47" spans="1:8" x14ac:dyDescent="0.2">
      <c r="A47" s="15"/>
      <c r="D47" s="3" t="s">
        <v>39</v>
      </c>
      <c r="E47" s="16"/>
      <c r="F47" s="17">
        <v>502225</v>
      </c>
      <c r="G47" s="17">
        <v>734963</v>
      </c>
      <c r="H47" s="17">
        <f t="shared" si="2"/>
        <v>-232738</v>
      </c>
    </row>
    <row r="48" spans="1:8" x14ac:dyDescent="0.2">
      <c r="A48" s="15"/>
      <c r="D48" s="3" t="s">
        <v>40</v>
      </c>
      <c r="E48" s="16"/>
      <c r="F48" s="17">
        <v>0</v>
      </c>
      <c r="G48" s="17">
        <v>0</v>
      </c>
      <c r="H48" s="17">
        <f t="shared" si="2"/>
        <v>0</v>
      </c>
    </row>
    <row r="49" spans="1:8" x14ac:dyDescent="0.2">
      <c r="A49" s="15"/>
      <c r="D49" s="3" t="s">
        <v>41</v>
      </c>
      <c r="E49" s="16"/>
      <c r="F49" s="17">
        <v>1150461</v>
      </c>
      <c r="G49" s="17">
        <v>1094680</v>
      </c>
      <c r="H49" s="17">
        <f t="shared" si="2"/>
        <v>55781</v>
      </c>
    </row>
    <row r="50" spans="1:8" x14ac:dyDescent="0.2">
      <c r="A50" s="15"/>
      <c r="D50" s="3" t="s">
        <v>42</v>
      </c>
      <c r="E50" s="16"/>
      <c r="F50" s="17">
        <v>400708</v>
      </c>
      <c r="G50" s="17">
        <v>223902</v>
      </c>
      <c r="H50" s="17">
        <f t="shared" si="2"/>
        <v>176806</v>
      </c>
    </row>
    <row r="51" spans="1:8" x14ac:dyDescent="0.2">
      <c r="A51" s="15"/>
      <c r="D51" s="3" t="s">
        <v>43</v>
      </c>
      <c r="E51" s="16"/>
      <c r="F51" s="17">
        <v>351087</v>
      </c>
      <c r="G51" s="17">
        <v>329540</v>
      </c>
      <c r="H51" s="17">
        <f t="shared" si="2"/>
        <v>21547</v>
      </c>
    </row>
    <row r="52" spans="1:8" x14ac:dyDescent="0.2">
      <c r="A52" s="15"/>
      <c r="D52" s="3" t="s">
        <v>44</v>
      </c>
      <c r="E52" s="16"/>
      <c r="F52" s="17">
        <v>4725015</v>
      </c>
      <c r="G52" s="17">
        <v>4664720</v>
      </c>
      <c r="H52" s="17">
        <f t="shared" si="2"/>
        <v>60295</v>
      </c>
    </row>
    <row r="53" spans="1:8" x14ac:dyDescent="0.2">
      <c r="A53" s="15"/>
      <c r="D53" s="3" t="s">
        <v>45</v>
      </c>
      <c r="E53" s="16"/>
      <c r="F53" s="17">
        <v>1037858</v>
      </c>
      <c r="G53" s="17">
        <v>2028846</v>
      </c>
      <c r="H53" s="17">
        <f t="shared" si="2"/>
        <v>-990988</v>
      </c>
    </row>
    <row r="54" spans="1:8" x14ac:dyDescent="0.2">
      <c r="A54" s="15"/>
      <c r="D54" s="3" t="s">
        <v>46</v>
      </c>
      <c r="E54" s="16"/>
      <c r="F54" s="17">
        <v>0</v>
      </c>
      <c r="G54" s="17">
        <v>0</v>
      </c>
      <c r="H54" s="17">
        <f t="shared" si="2"/>
        <v>0</v>
      </c>
    </row>
    <row r="55" spans="1:8" x14ac:dyDescent="0.2">
      <c r="A55" s="15"/>
      <c r="D55" s="3" t="s">
        <v>47</v>
      </c>
      <c r="E55" s="16"/>
      <c r="F55" s="17">
        <v>0</v>
      </c>
      <c r="G55" s="17">
        <v>18700</v>
      </c>
      <c r="H55" s="17">
        <f t="shared" si="2"/>
        <v>-18700</v>
      </c>
    </row>
    <row r="56" spans="1:8" x14ac:dyDescent="0.2">
      <c r="A56" s="15"/>
      <c r="D56" s="3" t="s">
        <v>48</v>
      </c>
      <c r="E56" s="16"/>
      <c r="F56" s="17">
        <v>6090623</v>
      </c>
      <c r="G56" s="17">
        <v>9397521</v>
      </c>
      <c r="H56" s="17">
        <f t="shared" si="2"/>
        <v>-3306898</v>
      </c>
    </row>
    <row r="57" spans="1:8" x14ac:dyDescent="0.2">
      <c r="A57" s="15"/>
      <c r="D57" s="3" t="s">
        <v>49</v>
      </c>
      <c r="E57" s="16"/>
      <c r="F57" s="17">
        <v>0</v>
      </c>
      <c r="G57" s="17">
        <v>17190</v>
      </c>
      <c r="H57" s="17">
        <f t="shared" si="2"/>
        <v>-17190</v>
      </c>
    </row>
    <row r="58" spans="1:8" x14ac:dyDescent="0.2">
      <c r="A58" s="15"/>
      <c r="D58" s="3" t="s">
        <v>50</v>
      </c>
      <c r="E58" s="16"/>
      <c r="F58" s="17">
        <v>0</v>
      </c>
      <c r="G58" s="17">
        <v>0</v>
      </c>
      <c r="H58" s="17">
        <f t="shared" si="2"/>
        <v>0</v>
      </c>
    </row>
    <row r="59" spans="1:8" x14ac:dyDescent="0.2">
      <c r="A59" s="15"/>
      <c r="D59" s="3" t="s">
        <v>51</v>
      </c>
      <c r="E59" s="16"/>
      <c r="F59" s="17">
        <v>0</v>
      </c>
      <c r="G59" s="17">
        <v>0</v>
      </c>
      <c r="H59" s="17">
        <f t="shared" si="2"/>
        <v>0</v>
      </c>
    </row>
    <row r="60" spans="1:8" x14ac:dyDescent="0.2">
      <c r="A60" s="15"/>
      <c r="D60" s="3" t="s">
        <v>52</v>
      </c>
      <c r="E60" s="16"/>
      <c r="F60" s="17">
        <v>1622860</v>
      </c>
      <c r="G60" s="17">
        <v>2300002</v>
      </c>
      <c r="H60" s="17">
        <f t="shared" si="2"/>
        <v>-677142</v>
      </c>
    </row>
    <row r="61" spans="1:8" x14ac:dyDescent="0.2">
      <c r="A61" s="15"/>
      <c r="D61" s="3" t="s">
        <v>53</v>
      </c>
      <c r="E61" s="16"/>
      <c r="F61" s="17">
        <v>0</v>
      </c>
      <c r="G61" s="17">
        <v>383950</v>
      </c>
      <c r="H61" s="25">
        <f t="shared" si="2"/>
        <v>-383950</v>
      </c>
    </row>
    <row r="62" spans="1:8" x14ac:dyDescent="0.2">
      <c r="A62" s="15"/>
      <c r="D62" s="3" t="s">
        <v>54</v>
      </c>
      <c r="E62" s="16"/>
      <c r="F62" s="17">
        <v>228730</v>
      </c>
      <c r="G62" s="17">
        <v>20405</v>
      </c>
      <c r="H62" s="25">
        <f t="shared" si="2"/>
        <v>208325</v>
      </c>
    </row>
    <row r="63" spans="1:8" hidden="1" x14ac:dyDescent="0.2">
      <c r="A63" s="15"/>
      <c r="E63" s="16"/>
      <c r="F63" s="17"/>
      <c r="G63" s="17"/>
      <c r="H63" s="25"/>
    </row>
    <row r="64" spans="1:8" x14ac:dyDescent="0.2">
      <c r="A64" s="19"/>
      <c r="B64" s="20"/>
      <c r="C64" s="20"/>
      <c r="D64" s="20" t="s">
        <v>55</v>
      </c>
      <c r="E64" s="21"/>
      <c r="F64" s="22">
        <v>2505357</v>
      </c>
      <c r="G64" s="22">
        <v>2325330</v>
      </c>
      <c r="H64" s="26">
        <f t="shared" ref="H64:H71" si="3">F64-G64</f>
        <v>180027</v>
      </c>
    </row>
    <row r="65" spans="1:8" x14ac:dyDescent="0.2">
      <c r="A65" s="29" t="s">
        <v>2</v>
      </c>
      <c r="B65" s="30"/>
      <c r="C65" s="30"/>
      <c r="D65" s="30"/>
      <c r="E65" s="31"/>
      <c r="F65" s="9" t="s">
        <v>3</v>
      </c>
      <c r="G65" s="11" t="s">
        <v>4</v>
      </c>
      <c r="H65" s="10" t="s">
        <v>5</v>
      </c>
    </row>
    <row r="66" spans="1:8" x14ac:dyDescent="0.2">
      <c r="A66" s="15"/>
      <c r="D66" s="3" t="s">
        <v>56</v>
      </c>
      <c r="E66" s="16"/>
      <c r="F66" s="17">
        <v>1950</v>
      </c>
      <c r="G66" s="17">
        <v>0</v>
      </c>
      <c r="H66" s="17">
        <f t="shared" si="3"/>
        <v>1950</v>
      </c>
    </row>
    <row r="67" spans="1:8" x14ac:dyDescent="0.2">
      <c r="A67" s="15"/>
      <c r="D67" s="3" t="s">
        <v>57</v>
      </c>
      <c r="E67" s="16"/>
      <c r="F67" s="17">
        <v>78197</v>
      </c>
      <c r="G67" s="17">
        <v>0</v>
      </c>
      <c r="H67" s="17">
        <f t="shared" si="3"/>
        <v>78197</v>
      </c>
    </row>
    <row r="68" spans="1:8" x14ac:dyDescent="0.2">
      <c r="A68" s="15"/>
      <c r="D68" s="3" t="s">
        <v>58</v>
      </c>
      <c r="E68" s="16"/>
      <c r="F68" s="17">
        <v>0</v>
      </c>
      <c r="G68" s="17">
        <v>72119</v>
      </c>
      <c r="H68" s="17">
        <f t="shared" si="3"/>
        <v>-72119</v>
      </c>
    </row>
    <row r="69" spans="1:8" x14ac:dyDescent="0.2">
      <c r="A69" s="15"/>
      <c r="D69" s="3" t="s">
        <v>59</v>
      </c>
      <c r="E69" s="16"/>
      <c r="F69" s="17">
        <v>0</v>
      </c>
      <c r="G69" s="17">
        <v>10459</v>
      </c>
      <c r="H69" s="17">
        <f t="shared" si="3"/>
        <v>-10459</v>
      </c>
    </row>
    <row r="70" spans="1:8" x14ac:dyDescent="0.2">
      <c r="A70" s="15"/>
      <c r="D70" s="3" t="s">
        <v>60</v>
      </c>
      <c r="E70" s="16"/>
      <c r="F70" s="17">
        <v>0</v>
      </c>
      <c r="G70" s="17">
        <v>13008</v>
      </c>
      <c r="H70" s="17">
        <f t="shared" si="3"/>
        <v>-13008</v>
      </c>
    </row>
    <row r="71" spans="1:8" x14ac:dyDescent="0.2">
      <c r="A71" s="15"/>
      <c r="D71" s="3" t="s">
        <v>61</v>
      </c>
      <c r="E71" s="16"/>
      <c r="F71" s="17">
        <v>56030</v>
      </c>
      <c r="G71" s="17">
        <v>67662</v>
      </c>
      <c r="H71" s="17">
        <f t="shared" si="3"/>
        <v>-11632</v>
      </c>
    </row>
    <row r="72" spans="1:8" x14ac:dyDescent="0.2">
      <c r="A72" s="15"/>
      <c r="C72" s="3" t="s">
        <v>62</v>
      </c>
      <c r="E72" s="16"/>
      <c r="F72" s="17">
        <f>SUM(F73:F96)</f>
        <v>5372954</v>
      </c>
      <c r="G72" s="17">
        <f>SUM(G73:G96)</f>
        <v>4759080</v>
      </c>
      <c r="H72" s="17">
        <f t="shared" ref="H72:H98" si="4">F72-G72</f>
        <v>613874</v>
      </c>
    </row>
    <row r="73" spans="1:8" x14ac:dyDescent="0.2">
      <c r="A73" s="15"/>
      <c r="D73" s="3" t="s">
        <v>32</v>
      </c>
      <c r="E73" s="16"/>
      <c r="F73" s="17">
        <v>1982598</v>
      </c>
      <c r="G73" s="17">
        <v>1517234</v>
      </c>
      <c r="H73" s="17">
        <f t="shared" si="4"/>
        <v>465364</v>
      </c>
    </row>
    <row r="74" spans="1:8" x14ac:dyDescent="0.2">
      <c r="A74" s="15"/>
      <c r="D74" s="3" t="s">
        <v>34</v>
      </c>
      <c r="E74" s="16"/>
      <c r="F74" s="17">
        <v>320026</v>
      </c>
      <c r="G74" s="17">
        <v>327779</v>
      </c>
      <c r="H74" s="17">
        <f t="shared" si="4"/>
        <v>-7753</v>
      </c>
    </row>
    <row r="75" spans="1:8" x14ac:dyDescent="0.2">
      <c r="A75" s="15"/>
      <c r="D75" s="3" t="s">
        <v>35</v>
      </c>
      <c r="E75" s="16"/>
      <c r="F75" s="17">
        <v>106506</v>
      </c>
      <c r="G75" s="17">
        <v>124227</v>
      </c>
      <c r="H75" s="17">
        <f t="shared" si="4"/>
        <v>-17721</v>
      </c>
    </row>
    <row r="76" spans="1:8" x14ac:dyDescent="0.2">
      <c r="A76" s="15"/>
      <c r="D76" s="3" t="s">
        <v>36</v>
      </c>
      <c r="E76" s="16"/>
      <c r="F76" s="17">
        <v>0</v>
      </c>
      <c r="G76" s="17">
        <v>7593</v>
      </c>
      <c r="H76" s="17">
        <f t="shared" si="4"/>
        <v>-7593</v>
      </c>
    </row>
    <row r="77" spans="1:8" x14ac:dyDescent="0.2">
      <c r="A77" s="15"/>
      <c r="D77" s="3" t="s">
        <v>37</v>
      </c>
      <c r="E77" s="16"/>
      <c r="F77" s="17">
        <v>3494</v>
      </c>
      <c r="G77" s="17">
        <v>3742</v>
      </c>
      <c r="H77" s="17">
        <f t="shared" si="4"/>
        <v>-248</v>
      </c>
    </row>
    <row r="78" spans="1:8" x14ac:dyDescent="0.2">
      <c r="A78" s="15"/>
      <c r="D78" s="3" t="s">
        <v>38</v>
      </c>
      <c r="E78" s="16"/>
      <c r="F78" s="17">
        <v>128368</v>
      </c>
      <c r="G78" s="17">
        <v>142101</v>
      </c>
      <c r="H78" s="17">
        <f t="shared" si="4"/>
        <v>-13733</v>
      </c>
    </row>
    <row r="79" spans="1:8" x14ac:dyDescent="0.2">
      <c r="A79" s="15"/>
      <c r="D79" s="3" t="s">
        <v>39</v>
      </c>
      <c r="E79" s="16"/>
      <c r="F79" s="17">
        <v>59575</v>
      </c>
      <c r="G79" s="17">
        <v>81665</v>
      </c>
      <c r="H79" s="17">
        <f t="shared" si="4"/>
        <v>-22090</v>
      </c>
    </row>
    <row r="80" spans="1:8" x14ac:dyDescent="0.2">
      <c r="A80" s="15"/>
      <c r="D80" s="3" t="s">
        <v>40</v>
      </c>
      <c r="E80" s="16"/>
      <c r="F80" s="17">
        <v>0</v>
      </c>
      <c r="G80" s="17">
        <v>0</v>
      </c>
      <c r="H80" s="17">
        <f t="shared" si="4"/>
        <v>0</v>
      </c>
    </row>
    <row r="81" spans="1:8" x14ac:dyDescent="0.2">
      <c r="A81" s="15"/>
      <c r="D81" s="3" t="s">
        <v>41</v>
      </c>
      <c r="E81" s="16"/>
      <c r="F81" s="17">
        <v>492990</v>
      </c>
      <c r="G81" s="17">
        <v>398271</v>
      </c>
      <c r="H81" s="17">
        <f t="shared" si="4"/>
        <v>94719</v>
      </c>
    </row>
    <row r="82" spans="1:8" x14ac:dyDescent="0.2">
      <c r="A82" s="15"/>
      <c r="D82" s="3" t="s">
        <v>42</v>
      </c>
      <c r="E82" s="16"/>
      <c r="F82" s="17">
        <v>100178</v>
      </c>
      <c r="G82" s="17">
        <v>55975</v>
      </c>
      <c r="H82" s="17">
        <f t="shared" si="4"/>
        <v>44203</v>
      </c>
    </row>
    <row r="83" spans="1:8" x14ac:dyDescent="0.2">
      <c r="A83" s="15"/>
      <c r="D83" s="3" t="s">
        <v>43</v>
      </c>
      <c r="E83" s="16"/>
      <c r="F83" s="17">
        <v>145805</v>
      </c>
      <c r="G83" s="17">
        <v>141235</v>
      </c>
      <c r="H83" s="17">
        <f t="shared" si="4"/>
        <v>4570</v>
      </c>
    </row>
    <row r="84" spans="1:8" x14ac:dyDescent="0.2">
      <c r="A84" s="15"/>
      <c r="D84" s="3" t="s">
        <v>44</v>
      </c>
      <c r="E84" s="16"/>
      <c r="F84" s="17">
        <v>520962</v>
      </c>
      <c r="G84" s="17">
        <v>522412</v>
      </c>
      <c r="H84" s="17">
        <f t="shared" si="4"/>
        <v>-1450</v>
      </c>
    </row>
    <row r="85" spans="1:8" x14ac:dyDescent="0.2">
      <c r="A85" s="15"/>
      <c r="D85" s="3" t="s">
        <v>45</v>
      </c>
      <c r="E85" s="16"/>
      <c r="F85" s="17">
        <v>52973</v>
      </c>
      <c r="G85" s="17">
        <v>104834</v>
      </c>
      <c r="H85" s="17">
        <f t="shared" si="4"/>
        <v>-51861</v>
      </c>
    </row>
    <row r="86" spans="1:8" x14ac:dyDescent="0.2">
      <c r="A86" s="15"/>
      <c r="D86" s="3" t="s">
        <v>52</v>
      </c>
      <c r="E86" s="16"/>
      <c r="F86" s="17">
        <v>187426</v>
      </c>
      <c r="G86" s="17">
        <v>256127</v>
      </c>
      <c r="H86" s="17">
        <f t="shared" si="4"/>
        <v>-68701</v>
      </c>
    </row>
    <row r="87" spans="1:8" x14ac:dyDescent="0.2">
      <c r="A87" s="15"/>
      <c r="D87" s="3" t="s">
        <v>53</v>
      </c>
      <c r="E87" s="16"/>
      <c r="F87" s="17">
        <v>0</v>
      </c>
      <c r="G87" s="17">
        <v>0</v>
      </c>
      <c r="H87" s="17">
        <f t="shared" si="4"/>
        <v>0</v>
      </c>
    </row>
    <row r="88" spans="1:8" x14ac:dyDescent="0.2">
      <c r="A88" s="15"/>
      <c r="D88" s="3" t="s">
        <v>54</v>
      </c>
      <c r="E88" s="16"/>
      <c r="F88" s="17">
        <v>97384</v>
      </c>
      <c r="G88" s="17">
        <v>8745</v>
      </c>
      <c r="H88" s="17">
        <f t="shared" si="4"/>
        <v>88639</v>
      </c>
    </row>
    <row r="89" spans="1:8" x14ac:dyDescent="0.2">
      <c r="A89" s="15"/>
      <c r="D89" s="3" t="s">
        <v>55</v>
      </c>
      <c r="E89" s="16"/>
      <c r="F89" s="17">
        <v>278373</v>
      </c>
      <c r="G89" s="17">
        <v>252732</v>
      </c>
      <c r="H89" s="17">
        <f t="shared" si="4"/>
        <v>25641</v>
      </c>
    </row>
    <row r="90" spans="1:8" x14ac:dyDescent="0.2">
      <c r="A90" s="15"/>
      <c r="D90" s="3" t="s">
        <v>56</v>
      </c>
      <c r="E90" s="16"/>
      <c r="F90" s="17">
        <v>173754</v>
      </c>
      <c r="G90" s="17">
        <v>100971</v>
      </c>
      <c r="H90" s="17">
        <f t="shared" si="4"/>
        <v>72783</v>
      </c>
    </row>
    <row r="91" spans="1:8" x14ac:dyDescent="0.2">
      <c r="A91" s="15"/>
      <c r="D91" s="3" t="s">
        <v>89</v>
      </c>
      <c r="E91" s="16"/>
      <c r="F91" s="17">
        <v>32536</v>
      </c>
      <c r="G91" s="17">
        <v>0</v>
      </c>
      <c r="H91" s="17">
        <f>F91-G91</f>
        <v>32536</v>
      </c>
    </row>
    <row r="92" spans="1:8" x14ac:dyDescent="0.2">
      <c r="A92" s="15"/>
      <c r="D92" s="3" t="s">
        <v>57</v>
      </c>
      <c r="E92" s="16"/>
      <c r="F92" s="17">
        <v>293000</v>
      </c>
      <c r="G92" s="17">
        <v>289000</v>
      </c>
      <c r="H92" s="17">
        <f t="shared" si="4"/>
        <v>4000</v>
      </c>
    </row>
    <row r="93" spans="1:8" x14ac:dyDescent="0.2">
      <c r="A93" s="15"/>
      <c r="D93" s="3" t="s">
        <v>58</v>
      </c>
      <c r="E93" s="16"/>
      <c r="F93" s="17">
        <v>6723</v>
      </c>
      <c r="G93" s="17">
        <v>5741</v>
      </c>
      <c r="H93" s="17">
        <f t="shared" si="4"/>
        <v>982</v>
      </c>
    </row>
    <row r="94" spans="1:8" x14ac:dyDescent="0.2">
      <c r="A94" s="15"/>
      <c r="D94" s="3" t="s">
        <v>59</v>
      </c>
      <c r="E94" s="16"/>
      <c r="F94" s="17">
        <v>0</v>
      </c>
      <c r="G94" s="17">
        <v>19409</v>
      </c>
      <c r="H94" s="17">
        <f t="shared" si="4"/>
        <v>-19409</v>
      </c>
    </row>
    <row r="95" spans="1:8" x14ac:dyDescent="0.2">
      <c r="A95" s="15"/>
      <c r="D95" s="3" t="s">
        <v>60</v>
      </c>
      <c r="E95" s="16"/>
      <c r="F95" s="17">
        <v>375300</v>
      </c>
      <c r="G95" s="17">
        <v>381192</v>
      </c>
      <c r="H95" s="17">
        <f t="shared" si="4"/>
        <v>-5892</v>
      </c>
    </row>
    <row r="96" spans="1:8" x14ac:dyDescent="0.2">
      <c r="A96" s="15"/>
      <c r="D96" s="3" t="s">
        <v>61</v>
      </c>
      <c r="E96" s="16"/>
      <c r="F96" s="17">
        <v>14983</v>
      </c>
      <c r="G96" s="17">
        <v>18095</v>
      </c>
      <c r="H96" s="22">
        <f t="shared" si="4"/>
        <v>-3112</v>
      </c>
    </row>
    <row r="97" spans="1:8" x14ac:dyDescent="0.2">
      <c r="A97" s="15"/>
      <c r="C97" s="3" t="s">
        <v>63</v>
      </c>
      <c r="E97" s="16"/>
      <c r="F97" s="18">
        <f>F37+F72</f>
        <v>147407666</v>
      </c>
      <c r="G97" s="18">
        <f>G37+G72</f>
        <v>153444020</v>
      </c>
      <c r="H97" s="22">
        <f t="shared" si="4"/>
        <v>-6036354</v>
      </c>
    </row>
    <row r="98" spans="1:8" x14ac:dyDescent="0.2">
      <c r="A98" s="15"/>
      <c r="C98" s="3" t="s">
        <v>64</v>
      </c>
      <c r="E98" s="16"/>
      <c r="F98" s="18">
        <f>F35-F97</f>
        <v>7941416</v>
      </c>
      <c r="G98" s="18">
        <f>G35-G97</f>
        <v>4049495</v>
      </c>
      <c r="H98" s="22">
        <f t="shared" si="4"/>
        <v>3891921</v>
      </c>
    </row>
    <row r="99" spans="1:8" x14ac:dyDescent="0.2">
      <c r="A99" s="15"/>
      <c r="C99" s="3" t="s">
        <v>65</v>
      </c>
      <c r="E99" s="16"/>
      <c r="F99" s="17">
        <v>0</v>
      </c>
      <c r="G99" s="17">
        <v>0</v>
      </c>
      <c r="H99" s="17">
        <v>0</v>
      </c>
    </row>
    <row r="100" spans="1:8" x14ac:dyDescent="0.2">
      <c r="A100" s="15"/>
      <c r="C100" s="3" t="s">
        <v>66</v>
      </c>
      <c r="E100" s="16"/>
      <c r="F100" s="17">
        <v>0</v>
      </c>
      <c r="G100" s="17">
        <v>0</v>
      </c>
      <c r="H100" s="17">
        <v>0</v>
      </c>
    </row>
    <row r="101" spans="1:8" x14ac:dyDescent="0.2">
      <c r="A101" s="15"/>
      <c r="C101" s="3" t="s">
        <v>67</v>
      </c>
      <c r="E101" s="16"/>
      <c r="F101" s="17">
        <v>0</v>
      </c>
      <c r="G101" s="17">
        <v>0</v>
      </c>
      <c r="H101" s="17">
        <v>0</v>
      </c>
    </row>
    <row r="102" spans="1:8" x14ac:dyDescent="0.2">
      <c r="A102" s="15"/>
      <c r="C102" s="3" t="s">
        <v>68</v>
      </c>
      <c r="E102" s="16"/>
      <c r="F102" s="18">
        <v>0</v>
      </c>
      <c r="G102" s="18">
        <v>0</v>
      </c>
      <c r="H102" s="18">
        <v>0</v>
      </c>
    </row>
    <row r="103" spans="1:8" x14ac:dyDescent="0.2">
      <c r="A103" s="15"/>
      <c r="B103" s="3" t="s">
        <v>69</v>
      </c>
      <c r="E103" s="16"/>
      <c r="F103" s="18">
        <f>F98-F102</f>
        <v>7941416</v>
      </c>
      <c r="G103" s="18">
        <f>G98-G102</f>
        <v>4049495</v>
      </c>
      <c r="H103" s="18">
        <f>H98-H102</f>
        <v>3891921</v>
      </c>
    </row>
    <row r="104" spans="1:8" x14ac:dyDescent="0.2">
      <c r="A104" s="15" t="s">
        <v>70</v>
      </c>
      <c r="E104" s="16"/>
      <c r="F104" s="17"/>
      <c r="G104" s="17"/>
      <c r="H104" s="17"/>
    </row>
    <row r="105" spans="1:8" x14ac:dyDescent="0.2">
      <c r="A105" s="15"/>
      <c r="B105" s="3" t="s">
        <v>71</v>
      </c>
      <c r="E105" s="16"/>
      <c r="F105" s="17">
        <f>F106</f>
        <v>0</v>
      </c>
      <c r="G105" s="17">
        <v>0</v>
      </c>
      <c r="H105" s="17">
        <f t="shared" ref="H105:H112" si="5">F105-G105</f>
        <v>0</v>
      </c>
    </row>
    <row r="106" spans="1:8" x14ac:dyDescent="0.2">
      <c r="A106" s="15"/>
      <c r="C106" s="3" t="s">
        <v>72</v>
      </c>
      <c r="E106" s="16"/>
      <c r="F106" s="18">
        <v>0</v>
      </c>
      <c r="G106" s="18">
        <v>0</v>
      </c>
      <c r="H106" s="18">
        <f t="shared" si="5"/>
        <v>0</v>
      </c>
    </row>
    <row r="107" spans="1:8" x14ac:dyDescent="0.2">
      <c r="A107" s="15"/>
      <c r="B107" s="3" t="s">
        <v>73</v>
      </c>
      <c r="E107" s="16"/>
      <c r="F107" s="17">
        <f>F108</f>
        <v>0</v>
      </c>
      <c r="G107" s="17">
        <v>0</v>
      </c>
      <c r="H107" s="18">
        <f t="shared" si="5"/>
        <v>0</v>
      </c>
    </row>
    <row r="108" spans="1:8" x14ac:dyDescent="0.2">
      <c r="A108" s="15"/>
      <c r="C108" s="3" t="s">
        <v>74</v>
      </c>
      <c r="E108" s="16"/>
      <c r="F108" s="18">
        <v>0</v>
      </c>
      <c r="G108" s="18">
        <v>0</v>
      </c>
      <c r="H108" s="18">
        <f t="shared" si="5"/>
        <v>0</v>
      </c>
    </row>
    <row r="109" spans="1:8" x14ac:dyDescent="0.2">
      <c r="A109" s="15"/>
      <c r="B109" s="3" t="s">
        <v>75</v>
      </c>
      <c r="E109" s="16"/>
      <c r="F109" s="18">
        <f>F105-F108</f>
        <v>0</v>
      </c>
      <c r="G109" s="18">
        <v>0</v>
      </c>
      <c r="H109" s="18">
        <f t="shared" si="5"/>
        <v>0</v>
      </c>
    </row>
    <row r="110" spans="1:8" x14ac:dyDescent="0.2">
      <c r="A110" s="15" t="s">
        <v>76</v>
      </c>
      <c r="E110" s="16"/>
      <c r="F110" s="18">
        <f>F103+F109</f>
        <v>7941416</v>
      </c>
      <c r="G110" s="18">
        <f>G103-G109</f>
        <v>4049495</v>
      </c>
      <c r="H110" s="22">
        <f t="shared" si="5"/>
        <v>3891921</v>
      </c>
    </row>
    <row r="111" spans="1:8" x14ac:dyDescent="0.2">
      <c r="A111" s="15" t="s">
        <v>77</v>
      </c>
      <c r="E111" s="16"/>
      <c r="F111" s="17">
        <f>G112</f>
        <v>17608642</v>
      </c>
      <c r="G111" s="17">
        <v>13559147</v>
      </c>
      <c r="H111" s="22">
        <f t="shared" si="5"/>
        <v>4049495</v>
      </c>
    </row>
    <row r="112" spans="1:8" x14ac:dyDescent="0.2">
      <c r="A112" s="15" t="s">
        <v>78</v>
      </c>
      <c r="E112" s="16"/>
      <c r="F112" s="18">
        <f>F110+F111</f>
        <v>25550058</v>
      </c>
      <c r="G112" s="18">
        <f>G110+G111</f>
        <v>17608642</v>
      </c>
      <c r="H112" s="22">
        <f t="shared" si="5"/>
        <v>7941416</v>
      </c>
    </row>
    <row r="113" spans="1:8" x14ac:dyDescent="0.2">
      <c r="A113" s="15" t="s">
        <v>79</v>
      </c>
      <c r="E113" s="16"/>
      <c r="F113" s="17"/>
      <c r="G113" s="17"/>
      <c r="H113" s="17"/>
    </row>
    <row r="114" spans="1:8" x14ac:dyDescent="0.2">
      <c r="A114" s="15" t="s">
        <v>80</v>
      </c>
      <c r="E114" s="16"/>
      <c r="F114" s="17">
        <v>0</v>
      </c>
      <c r="G114" s="17">
        <v>0</v>
      </c>
      <c r="H114" s="17">
        <v>0</v>
      </c>
    </row>
    <row r="115" spans="1:8" x14ac:dyDescent="0.2">
      <c r="A115" s="15"/>
      <c r="B115" s="3" t="s">
        <v>81</v>
      </c>
      <c r="E115" s="16"/>
      <c r="F115" s="18">
        <f>F114</f>
        <v>0</v>
      </c>
      <c r="G115" s="18">
        <v>0</v>
      </c>
      <c r="H115" s="18">
        <v>0</v>
      </c>
    </row>
    <row r="116" spans="1:8" x14ac:dyDescent="0.2">
      <c r="A116" s="15" t="s">
        <v>82</v>
      </c>
      <c r="E116" s="16"/>
      <c r="F116" s="17">
        <v>0</v>
      </c>
      <c r="G116" s="17">
        <v>0</v>
      </c>
      <c r="H116" s="17">
        <v>0</v>
      </c>
    </row>
    <row r="117" spans="1:8" x14ac:dyDescent="0.2">
      <c r="A117" s="15"/>
      <c r="B117" s="3" t="s">
        <v>83</v>
      </c>
      <c r="E117" s="16"/>
      <c r="F117" s="18">
        <f>F116</f>
        <v>0</v>
      </c>
      <c r="G117" s="18">
        <v>0</v>
      </c>
      <c r="H117" s="18">
        <v>0</v>
      </c>
    </row>
    <row r="118" spans="1:8" x14ac:dyDescent="0.2">
      <c r="A118" s="15" t="s">
        <v>84</v>
      </c>
      <c r="E118" s="16"/>
      <c r="F118" s="18">
        <f>F115-F117</f>
        <v>0</v>
      </c>
      <c r="G118" s="18">
        <v>0</v>
      </c>
      <c r="H118" s="18">
        <v>0</v>
      </c>
    </row>
    <row r="119" spans="1:8" x14ac:dyDescent="0.2">
      <c r="A119" s="15" t="s">
        <v>85</v>
      </c>
      <c r="E119" s="16"/>
      <c r="F119" s="17">
        <f>G120</f>
        <v>0</v>
      </c>
      <c r="G119" s="17">
        <v>0</v>
      </c>
      <c r="H119" s="17">
        <v>0</v>
      </c>
    </row>
    <row r="120" spans="1:8" x14ac:dyDescent="0.2">
      <c r="A120" s="15" t="s">
        <v>86</v>
      </c>
      <c r="E120" s="16"/>
      <c r="F120" s="18">
        <f>F119+F118</f>
        <v>0</v>
      </c>
      <c r="G120" s="18">
        <v>0</v>
      </c>
      <c r="H120" s="18">
        <v>0</v>
      </c>
    </row>
    <row r="121" spans="1:8" x14ac:dyDescent="0.2">
      <c r="A121" s="19" t="s">
        <v>87</v>
      </c>
      <c r="B121" s="20"/>
      <c r="C121" s="20"/>
      <c r="D121" s="20"/>
      <c r="E121" s="21"/>
      <c r="F121" s="23">
        <f>F112+F120</f>
        <v>25550058</v>
      </c>
      <c r="G121" s="23">
        <f>G112+G120</f>
        <v>17608642</v>
      </c>
      <c r="H121" s="24">
        <f>F121-G121</f>
        <v>7941416</v>
      </c>
    </row>
  </sheetData>
  <mergeCells count="2">
    <mergeCell ref="A5:E5"/>
    <mergeCell ref="A65:E65"/>
  </mergeCells>
  <phoneticPr fontId="4"/>
  <pageMargins left="0.78740157480314965" right="0.78740157480314965" top="0.98425196850393704" bottom="0.86614173228346458" header="0.51181102362204722" footer="0.51181102362204722"/>
  <pageSetup paperSize="9" scale="9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計算式正味財産増減計算書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sl8</cp:lastModifiedBy>
  <cp:lastPrinted>2023-06-02T02:18:54Z</cp:lastPrinted>
  <dcterms:created xsi:type="dcterms:W3CDTF">1997-01-08T22:48:00Z</dcterms:created>
  <dcterms:modified xsi:type="dcterms:W3CDTF">2023-06-02T02:21:15Z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